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7f47ca291fac300/Desktop/2026 ADF/"/>
    </mc:Choice>
  </mc:AlternateContent>
  <xr:revisionPtr revIDLastSave="80" documentId="8_{98815AAE-BCF8-46C7-BBBA-476DFBF7EEE0}" xr6:coauthVersionLast="47" xr6:coauthVersionMax="47" xr10:uidLastSave="{5B9A2C76-5D15-42B9-B2EA-ECB48C1C49CF}"/>
  <bookViews>
    <workbookView xWindow="-110" yWindow="-110" windowWidth="19420" windowHeight="10300" firstSheet="1" activeTab="2" xr2:uid="{00000000-000D-0000-FFFF-FFFF00000000}"/>
  </bookViews>
  <sheets>
    <sheet name="Instructions" sheetId="1" r:id="rId1"/>
    <sheet name="Step 1 - School Details" sheetId="2" r:id="rId2"/>
    <sheet name="Step 2 - Attendee Details" sheetId="3" r:id="rId3"/>
    <sheet name="Step 3 - Summary" sheetId="4" r:id="rId4"/>
    <sheet name="OFFICE USE ONLY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fbL5glM3gpStdPLpdXRPj/ofYqIRpU9o9mvNJi99b8Q="/>
    </ext>
  </extLst>
</workbook>
</file>

<file path=xl/calcChain.xml><?xml version="1.0" encoding="utf-8"?>
<calcChain xmlns="http://schemas.openxmlformats.org/spreadsheetml/2006/main">
  <c r="D11" i="4" l="1"/>
  <c r="L11" i="4" s="1"/>
  <c r="D9" i="4"/>
  <c r="L9" i="4" s="1"/>
  <c r="D8" i="4"/>
  <c r="L8" i="4" s="1"/>
  <c r="D10" i="4"/>
  <c r="L10" i="4" s="1"/>
  <c r="K20" i="5"/>
  <c r="D17" i="5"/>
  <c r="L17" i="5" s="1"/>
  <c r="D16" i="5"/>
  <c r="L16" i="5" s="1"/>
  <c r="D15" i="5"/>
  <c r="L15" i="5" s="1"/>
  <c r="D14" i="5"/>
  <c r="L14" i="5" s="1"/>
  <c r="D13" i="5"/>
  <c r="L13" i="5" s="1"/>
  <c r="D13" i="4"/>
  <c r="L13" i="4" s="1"/>
  <c r="D12" i="4"/>
  <c r="L12" i="4" s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L18" i="5" l="1"/>
  <c r="K21" i="5" s="1"/>
  <c r="L14" i="4"/>
  <c r="K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9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======
ID#AAABUnQbHJA
Angela Lau    (2024-09-02 06:16:42)
Automatically Calculated based on Date of Birth</t>
        </r>
      </text>
    </comment>
    <comment ref="G19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======
ID#AAABUnQbHJE
Microsoft Office User    (2024-09-02 06:16:42)
Please use the drop Down to select the appropriate pass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Pqdk9BOGmnwhau2CxsmeBwsnHQ=="/>
    </ext>
  </extLst>
</comments>
</file>

<file path=xl/sharedStrings.xml><?xml version="1.0" encoding="utf-8"?>
<sst xmlns="http://schemas.openxmlformats.org/spreadsheetml/2006/main" count="211" uniqueCount="135">
  <si>
    <t>Australian Dance Festival</t>
  </si>
  <si>
    <t>RESONATE Booking Form</t>
  </si>
  <si>
    <t>Form Instructions</t>
  </si>
  <si>
    <t>Sydney Olympic Park</t>
  </si>
  <si>
    <t>Thank you for choosing to bring a group booking to the Australian Dance Festival!</t>
  </si>
  <si>
    <t>You will receive a booking confirmation and invoice in return</t>
  </si>
  <si>
    <r>
      <rPr>
        <b/>
        <sz val="12"/>
        <color theme="1"/>
        <rFont val="Calibri"/>
        <family val="2"/>
      </rPr>
      <t>NOTE:</t>
    </r>
    <r>
      <rPr>
        <sz val="12"/>
        <color theme="1"/>
        <rFont val="Calibri"/>
        <family val="2"/>
      </rPr>
      <t xml:space="preserve"> This form is for Resonate group bookings only and CANNOT be used for general group bookings</t>
    </r>
  </si>
  <si>
    <t>Please read the following information in its entirety before completing the form.</t>
  </si>
  <si>
    <t>This form has been setup in steps, please follow the steps one at a time</t>
  </si>
  <si>
    <r>
      <rPr>
        <b/>
        <sz val="12"/>
        <color theme="1"/>
        <rFont val="Calibri"/>
        <family val="2"/>
      </rPr>
      <t>STEP 2:</t>
    </r>
    <r>
      <rPr>
        <sz val="12"/>
        <color theme="1"/>
        <rFont val="Calibri"/>
        <family val="2"/>
      </rPr>
      <t xml:space="preserve"> Attendee Details</t>
    </r>
  </si>
  <si>
    <r>
      <rPr>
        <b/>
        <sz val="12"/>
        <color theme="1"/>
        <rFont val="Calibri"/>
        <family val="2"/>
      </rPr>
      <t>STEP 3:</t>
    </r>
    <r>
      <rPr>
        <sz val="12"/>
        <color theme="1"/>
        <rFont val="Calibri"/>
        <family val="2"/>
      </rPr>
      <t xml:space="preserve"> Booking Summary</t>
    </r>
  </si>
  <si>
    <r>
      <rPr>
        <sz val="12"/>
        <color theme="1"/>
        <rFont val="Calibri"/>
        <family val="2"/>
      </rPr>
      <t>Be sure to</t>
    </r>
    <r>
      <rPr>
        <b/>
        <sz val="12"/>
        <color theme="1"/>
        <rFont val="Calibri"/>
        <family val="2"/>
      </rPr>
      <t xml:space="preserve"> SAVE</t>
    </r>
    <r>
      <rPr>
        <sz val="12"/>
        <color theme="1"/>
        <rFont val="Calibri"/>
        <family val="2"/>
      </rPr>
      <t xml:space="preserve"> this file to your computer with your </t>
    </r>
    <r>
      <rPr>
        <b/>
        <sz val="12"/>
        <color theme="1"/>
        <rFont val="Calibri"/>
        <family val="2"/>
      </rPr>
      <t>SCHOOL NAME IN THE TITLE</t>
    </r>
  </si>
  <si>
    <r>
      <rPr>
        <sz val="12"/>
        <color theme="1"/>
        <rFont val="Calibri"/>
        <family val="2"/>
      </rPr>
      <t xml:space="preserve">Please </t>
    </r>
    <r>
      <rPr>
        <b/>
        <sz val="12"/>
        <color theme="1"/>
        <rFont val="Calibri"/>
        <family val="2"/>
      </rPr>
      <t>do not</t>
    </r>
    <r>
      <rPr>
        <sz val="12"/>
        <color theme="1"/>
        <rFont val="Calibri"/>
        <family val="2"/>
      </rPr>
      <t xml:space="preserve"> add/delete any rows, columns or sheets in this spreadsheet. This may result in an error in the summary page.</t>
    </r>
  </si>
  <si>
    <t>PRICING SUMMARY</t>
  </si>
  <si>
    <t>Resonate</t>
  </si>
  <si>
    <t>Workshops and Show</t>
  </si>
  <si>
    <t>Workshops and Perform</t>
  </si>
  <si>
    <t>Teachers Friday Pass</t>
  </si>
  <si>
    <t>ADF Weekend</t>
  </si>
  <si>
    <t>Resonate Weekend Pass</t>
  </si>
  <si>
    <t>Teachers Pass</t>
  </si>
  <si>
    <t>Resonate Schools Performing Incur a $100 + GST Registration fee (NON-Refundable)</t>
  </si>
  <si>
    <t>Pass Inclusions</t>
  </si>
  <si>
    <t>Fri Workshops</t>
  </si>
  <si>
    <t>Fri Show</t>
  </si>
  <si>
    <t>Teachers room</t>
  </si>
  <si>
    <t>✅</t>
  </si>
  <si>
    <t>❌</t>
  </si>
  <si>
    <t>Performer</t>
  </si>
  <si>
    <t>Spectator</t>
  </si>
  <si>
    <t>Workshops</t>
  </si>
  <si>
    <t>Shows</t>
  </si>
  <si>
    <t>Teachers Room</t>
  </si>
  <si>
    <t>✅ (3 Days)</t>
  </si>
  <si>
    <t>Terms &amp; Conditions of Purchase:</t>
  </si>
  <si>
    <t>Change Policy: Any changes such as: cancellations, change of name, change in type of pass, change of room mate, switching rooms, changing dates of accommodation,</t>
  </si>
  <si>
    <t>Model Release &amp; Limitations on Liability</t>
  </si>
  <si>
    <t>I, Parent/Studio Owner, on behalf of the parties mentioned on page 2 &amp; 3 of this form, authorize the Australian Dance Festival and their sponsors the use of images for</t>
  </si>
  <si>
    <t>promotional material, being photographs and video footage. The Australian Dance Festival, all their contracted instructors and staff and all venues are not liable for any</t>
  </si>
  <si>
    <t>personal injury, or loss or damage to personal property whilst attending the event. Each student may decline from participating in any activity during the event. Please</t>
  </si>
  <si>
    <t>inform instructors of any physical limitation.</t>
  </si>
  <si>
    <t>Now that you've read the above information, continue on by clicking the "Step 1" Tab below</t>
  </si>
  <si>
    <t>AUSTRALIAN DANCE FESTIVAL</t>
  </si>
  <si>
    <t>Resonate Booking Form</t>
  </si>
  <si>
    <t>Step 1 - School Details</t>
  </si>
  <si>
    <t>Contact Information</t>
  </si>
  <si>
    <t>School Name</t>
  </si>
  <si>
    <t>School Details</t>
  </si>
  <si>
    <t>Contact Details</t>
  </si>
  <si>
    <t>Adress Line 1</t>
  </si>
  <si>
    <t>Main Contact Name</t>
  </si>
  <si>
    <t>Address Line 2</t>
  </si>
  <si>
    <t>Phone Number</t>
  </si>
  <si>
    <t>Suburb</t>
  </si>
  <si>
    <t>Email</t>
  </si>
  <si>
    <t>Postal Code</t>
  </si>
  <si>
    <t>How Did You Hear About Us?</t>
  </si>
  <si>
    <t>Select Your Booking Type Below (You Can Select Both If Applicable)</t>
  </si>
  <si>
    <t>Booking Type (Use Drop Downs)</t>
  </si>
  <si>
    <t>Please Save Your Progress</t>
  </si>
  <si>
    <t>Continue to the next step by clicking the "Step 2" tab below</t>
  </si>
  <si>
    <t>Step 2 - Attendee Details</t>
  </si>
  <si>
    <t>Please Complete The Below Information for Every Person 		Attending With Your School</t>
  </si>
  <si>
    <t>#</t>
  </si>
  <si>
    <t>Surname</t>
  </si>
  <si>
    <t>First Name</t>
  </si>
  <si>
    <t>Date of Birth</t>
  </si>
  <si>
    <t>Age</t>
  </si>
  <si>
    <t>Pass selection</t>
  </si>
  <si>
    <t>Smith</t>
  </si>
  <si>
    <t>Jane</t>
  </si>
  <si>
    <t>Jane.Smith@email.com</t>
  </si>
  <si>
    <t>Teachers Fri Pass</t>
  </si>
  <si>
    <t>Continue to the next step by clicking the "Step 3" tab below</t>
  </si>
  <si>
    <t>Step 3 - Booking Summary</t>
  </si>
  <si>
    <t>Passes Summary</t>
  </si>
  <si>
    <t>Invoice Summary</t>
  </si>
  <si>
    <t>Passes</t>
  </si>
  <si>
    <t>Total Number</t>
  </si>
  <si>
    <t>Price</t>
  </si>
  <si>
    <t>Total</t>
  </si>
  <si>
    <t>Resonate FULL Pass</t>
  </si>
  <si>
    <t>Passes Total</t>
  </si>
  <si>
    <t>Grand Total Payable To ADF</t>
  </si>
  <si>
    <t>Please review the summary above and make any final changes to the booking</t>
  </si>
  <si>
    <t>Please SAVE your progress</t>
  </si>
  <si>
    <t>Performance Registration Fee</t>
  </si>
  <si>
    <t>Signature: By signing this form you hereby agree to the following:</t>
  </si>
  <si>
    <t>1) You have collected the no. of wristbands specified above</t>
  </si>
  <si>
    <t>2) You and the people in your group will keep your wristband on at all times during the Festival!</t>
  </si>
  <si>
    <t>3) If you (or anyone else in your group) lose your wristband and you are unable to provide us with your original wristband, you must pay the full price of a replacement</t>
  </si>
  <si>
    <t>4) If you (or anyone else in your group) break your wristband and require a replacement, you agree to pay a $5 replacement fee</t>
  </si>
  <si>
    <t>5) I hereby grant to The Australian Dance Festival &amp; its sponsors, the right to video (including to make sound recording) and photograph, part or</t>
  </si>
  <si>
    <t>whole of my involvement in the event (the Materials), and use the Materials (or any part of the) in any publication (print, television, digital or</t>
  </si>
  <si>
    <t>online) for any promotional purpose, including without limitation publicity, future presentations of the Festival and the business of the The</t>
  </si>
  <si>
    <t>Australian Dance Festival &amp; its sponsors, without fee to me. I hereby assign all copyright I have in the Materials and release The Australian Dance</t>
  </si>
  <si>
    <t>Festival, and the sponsors, and each of their officers, employees, contractors and agents of and from any claim which I might otherwise have as a</t>
  </si>
  <si>
    <t>result of any such use, copyright or publication.</t>
  </si>
  <si>
    <t>Limitations on Liability</t>
  </si>
  <si>
    <t>The Australian Dance Festival, all their contracted instructors and staff and all venues are not liable for any personal injury, or loss or damage to</t>
  </si>
  <si>
    <t>personal property whilst attending the event.</t>
  </si>
  <si>
    <t>Each student may decline from participating in any activity during the event. Please inform instructors of any physical limitation.</t>
  </si>
  <si>
    <t>SIGN: _____________________________________</t>
  </si>
  <si>
    <t>DATE: _____________________________________</t>
  </si>
  <si>
    <t>Please complete this form and email it to australiandancefestival@gmail.com</t>
  </si>
  <si>
    <r>
      <rPr>
        <b/>
        <sz val="12"/>
        <color theme="1"/>
        <rFont val="Calibri"/>
        <family val="2"/>
      </rPr>
      <t>STEP 1:</t>
    </r>
    <r>
      <rPr>
        <sz val="12"/>
        <color theme="1"/>
        <rFont val="Calibri"/>
        <family val="2"/>
      </rPr>
      <t xml:space="preserve"> School Details </t>
    </r>
  </si>
  <si>
    <t>Cancellation Policy: Cancellations up to 31st July 2025 will only be refunded 50% of any type of pass or accommodation.</t>
  </si>
  <si>
    <t>etc will be subject to an administration charge of AUS$25. No cancellations, changes and/or refunds will be accepted from 1st August 2025</t>
  </si>
  <si>
    <t xml:space="preserve">   19th  Sept 2025</t>
  </si>
  <si>
    <t>PLEASE SAVE THIS FILE WITH YOUR SCHOOL NAME IN THE TITLE BEFORE CONTINUING</t>
  </si>
  <si>
    <t>Workshops &amp; Show</t>
  </si>
  <si>
    <t>Workshops &amp; Perform</t>
  </si>
  <si>
    <t>Teachers Pass (3 days)</t>
  </si>
  <si>
    <t xml:space="preserve">Resonate Weekend Pass </t>
  </si>
  <si>
    <t>Once ready, Please email this document to australiandancefestival@gmail.com</t>
  </si>
  <si>
    <t>Once received, you will get a booking confirmation and invoice emailed to your school</t>
  </si>
  <si>
    <t>If you have any questions or need to make changes to this document after submitting, Please email australiandancefestival@gmail.com</t>
  </si>
  <si>
    <t>Friday Workshops</t>
  </si>
  <si>
    <t>Friday Show</t>
  </si>
  <si>
    <t>Teachers VIP Lounge</t>
  </si>
  <si>
    <t>Included</t>
  </si>
  <si>
    <t>Not Included</t>
  </si>
  <si>
    <t>3 days Access</t>
  </si>
  <si>
    <t>Access on Friday</t>
  </si>
  <si>
    <t>Free Teachers Pass (3 days valued at $180), Recipient's Name</t>
  </si>
  <si>
    <t xml:space="preserve">Resonate Pass, Includes: </t>
  </si>
  <si>
    <t xml:space="preserve">ADF Weekend Pass, Includes:   </t>
  </si>
  <si>
    <t>3 Days of Workshops</t>
  </si>
  <si>
    <t>3 Nights of Shows</t>
  </si>
  <si>
    <t>*Note that any activities run by the Dream Dance Co at the ADF are not included in the prices above and attract an additional cost</t>
  </si>
  <si>
    <t>5 Workshops + Tshirt</t>
  </si>
  <si>
    <t>5 Workshops, NO Tshirt</t>
  </si>
  <si>
    <t>5 Workshops per day x 3 Days + Tshirt</t>
  </si>
  <si>
    <t>Already Purchased a Pass</t>
  </si>
  <si>
    <t>Entry as a Spectator + Teachers VIP Lounge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</si>
</sst>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_);[Red]\(&quot;$&quot;#,##0\)"/>
    <numFmt numFmtId="165" formatCode="_-[$$-C09]* #,##0.00_-;\-[$$-C09]* #,##0.00_-;_-[$$-C09]* &quot;-&quot;??_-;_-@"/>
  </numFmts>
  <fonts count="31" x14ac:knownFonts="1">
    <font>
      <sz val="12"/>
      <color theme="1"/>
      <name val="Calibri"/>
      <scheme val="minor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E7E6E6"/>
        <bgColor rgb="FFE7E6E6"/>
      </patternFill>
    </fill>
    <fill>
      <patternFill patternType="solid">
        <fgColor rgb="FFFF3300"/>
        <bgColor rgb="FFFF330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theme="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8" xfId="0" applyFont="1" applyFill="1" applyBorder="1"/>
    <xf numFmtId="0" fontId="6" fillId="2" borderId="1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/>
    <xf numFmtId="164" fontId="3" fillId="2" borderId="1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/>
    <xf numFmtId="164" fontId="3" fillId="2" borderId="14" xfId="0" applyNumberFormat="1" applyFont="1" applyFill="1" applyBorder="1" applyAlignment="1">
      <alignment horizontal="center"/>
    </xf>
    <xf numFmtId="0" fontId="6" fillId="2" borderId="15" xfId="0" applyFont="1" applyFill="1" applyBorder="1"/>
    <xf numFmtId="164" fontId="6" fillId="2" borderId="15" xfId="0" applyNumberFormat="1" applyFont="1" applyFill="1" applyBorder="1" applyAlignment="1">
      <alignment horizontal="center"/>
    </xf>
    <xf numFmtId="0" fontId="6" fillId="2" borderId="4" xfId="0" applyFont="1" applyFill="1" applyBorder="1"/>
    <xf numFmtId="164" fontId="3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6" fillId="2" borderId="4" xfId="0" applyFont="1" applyFill="1" applyBorder="1" applyAlignment="1">
      <alignment horizontal="left"/>
    </xf>
    <xf numFmtId="0" fontId="8" fillId="2" borderId="4" xfId="0" applyFont="1" applyFill="1" applyBorder="1"/>
    <xf numFmtId="0" fontId="3" fillId="0" borderId="12" xfId="0" applyFont="1" applyBorder="1"/>
    <xf numFmtId="0" fontId="6" fillId="2" borderId="41" xfId="0" applyFont="1" applyFill="1" applyBorder="1"/>
    <xf numFmtId="0" fontId="6" fillId="2" borderId="42" xfId="0" applyFont="1" applyFill="1" applyBorder="1"/>
    <xf numFmtId="0" fontId="6" fillId="2" borderId="43" xfId="0" applyFont="1" applyFill="1" applyBorder="1"/>
    <xf numFmtId="0" fontId="6" fillId="2" borderId="44" xfId="0" applyFont="1" applyFill="1" applyBorder="1"/>
    <xf numFmtId="0" fontId="6" fillId="2" borderId="45" xfId="0" applyFont="1" applyFill="1" applyBorder="1"/>
    <xf numFmtId="0" fontId="6" fillId="2" borderId="46" xfId="0" applyFont="1" applyFill="1" applyBorder="1"/>
    <xf numFmtId="0" fontId="6" fillId="2" borderId="47" xfId="0" applyFont="1" applyFill="1" applyBorder="1"/>
    <xf numFmtId="0" fontId="6" fillId="2" borderId="48" xfId="0" applyFont="1" applyFill="1" applyBorder="1"/>
    <xf numFmtId="0" fontId="1" fillId="2" borderId="4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11" fillId="0" borderId="50" xfId="0" applyFont="1" applyBorder="1"/>
    <xf numFmtId="0" fontId="12" fillId="0" borderId="50" xfId="0" applyFont="1" applyBorder="1"/>
    <xf numFmtId="14" fontId="11" fillId="0" borderId="50" xfId="0" applyNumberFormat="1" applyFont="1" applyBorder="1"/>
    <xf numFmtId="0" fontId="13" fillId="5" borderId="51" xfId="0" applyFont="1" applyFill="1" applyBorder="1" applyAlignment="1">
      <alignment horizontal="center"/>
    </xf>
    <xf numFmtId="0" fontId="15" fillId="2" borderId="4" xfId="0" applyFont="1" applyFill="1" applyBorder="1"/>
    <xf numFmtId="0" fontId="13" fillId="2" borderId="4" xfId="0" applyFont="1" applyFill="1" applyBorder="1"/>
    <xf numFmtId="0" fontId="13" fillId="0" borderId="50" xfId="0" applyFont="1" applyBorder="1"/>
    <xf numFmtId="14" fontId="13" fillId="0" borderId="50" xfId="0" applyNumberFormat="1" applyFont="1" applyBorder="1"/>
    <xf numFmtId="0" fontId="13" fillId="0" borderId="52" xfId="0" applyFont="1" applyBorder="1"/>
    <xf numFmtId="0" fontId="13" fillId="5" borderId="15" xfId="0" applyFont="1" applyFill="1" applyBorder="1" applyAlignment="1">
      <alignment horizontal="center"/>
    </xf>
    <xf numFmtId="0" fontId="13" fillId="2" borderId="53" xfId="0" applyFont="1" applyFill="1" applyBorder="1"/>
    <xf numFmtId="0" fontId="13" fillId="2" borderId="54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5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10" fillId="2" borderId="4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16" fillId="2" borderId="4" xfId="0" applyFont="1" applyFill="1" applyBorder="1"/>
    <xf numFmtId="0" fontId="16" fillId="2" borderId="51" xfId="0" applyFont="1" applyFill="1" applyBorder="1"/>
    <xf numFmtId="164" fontId="3" fillId="0" borderId="12" xfId="0" applyNumberFormat="1" applyFont="1" applyBorder="1" applyAlignment="1">
      <alignment horizontal="center"/>
    </xf>
    <xf numFmtId="0" fontId="18" fillId="0" borderId="12" xfId="0" applyFont="1" applyBorder="1"/>
    <xf numFmtId="0" fontId="3" fillId="2" borderId="53" xfId="0" applyFont="1" applyFill="1" applyBorder="1"/>
    <xf numFmtId="0" fontId="3" fillId="2" borderId="54" xfId="0" applyFont="1" applyFill="1" applyBorder="1"/>
    <xf numFmtId="0" fontId="3" fillId="2" borderId="55" xfId="0" applyFont="1" applyFill="1" applyBorder="1"/>
    <xf numFmtId="0" fontId="6" fillId="0" borderId="0" xfId="0" applyFont="1"/>
    <xf numFmtId="0" fontId="3" fillId="2" borderId="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center"/>
    </xf>
    <xf numFmtId="0" fontId="8" fillId="2" borderId="34" xfId="0" applyFont="1" applyFill="1" applyBorder="1"/>
    <xf numFmtId="0" fontId="3" fillId="2" borderId="34" xfId="0" applyFont="1" applyFill="1" applyBorder="1"/>
    <xf numFmtId="0" fontId="20" fillId="2" borderId="34" xfId="0" applyFont="1" applyFill="1" applyBorder="1" applyAlignment="1">
      <alignment horizontal="left"/>
    </xf>
    <xf numFmtId="0" fontId="21" fillId="8" borderId="34" xfId="0" applyFont="1" applyFill="1" applyBorder="1"/>
    <xf numFmtId="0" fontId="20" fillId="2" borderId="4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left"/>
    </xf>
    <xf numFmtId="6" fontId="22" fillId="2" borderId="57" xfId="0" applyNumberFormat="1" applyFont="1" applyFill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0" fillId="0" borderId="34" xfId="0" applyBorder="1"/>
    <xf numFmtId="0" fontId="0" fillId="8" borderId="34" xfId="0" applyFill="1" applyBorder="1"/>
    <xf numFmtId="0" fontId="3" fillId="8" borderId="34" xfId="0" applyFont="1" applyFill="1" applyBorder="1"/>
    <xf numFmtId="0" fontId="8" fillId="8" borderId="34" xfId="0" applyFont="1" applyFill="1" applyBorder="1" applyAlignment="1">
      <alignment horizontal="center"/>
    </xf>
    <xf numFmtId="0" fontId="2" fillId="8" borderId="34" xfId="0" applyFont="1" applyFill="1" applyBorder="1"/>
    <xf numFmtId="165" fontId="3" fillId="8" borderId="34" xfId="0" applyNumberFormat="1" applyFont="1" applyFill="1" applyBorder="1" applyAlignment="1">
      <alignment horizontal="center"/>
    </xf>
    <xf numFmtId="0" fontId="16" fillId="2" borderId="63" xfId="0" applyFont="1" applyFill="1" applyBorder="1"/>
    <xf numFmtId="0" fontId="16" fillId="2" borderId="34" xfId="0" applyFont="1" applyFill="1" applyBorder="1"/>
    <xf numFmtId="0" fontId="16" fillId="2" borderId="64" xfId="0" applyFont="1" applyFill="1" applyBorder="1"/>
    <xf numFmtId="0" fontId="16" fillId="2" borderId="65" xfId="0" applyFont="1" applyFill="1" applyBorder="1"/>
    <xf numFmtId="0" fontId="16" fillId="2" borderId="56" xfId="0" applyFont="1" applyFill="1" applyBorder="1"/>
    <xf numFmtId="0" fontId="16" fillId="2" borderId="66" xfId="0" applyFont="1" applyFill="1" applyBorder="1"/>
    <xf numFmtId="0" fontId="3" fillId="2" borderId="63" xfId="0" applyFont="1" applyFill="1" applyBorder="1"/>
    <xf numFmtId="0" fontId="3" fillId="2" borderId="64" xfId="0" applyFont="1" applyFill="1" applyBorder="1"/>
    <xf numFmtId="0" fontId="2" fillId="8" borderId="64" xfId="0" applyFont="1" applyFill="1" applyBorder="1"/>
    <xf numFmtId="0" fontId="3" fillId="2" borderId="69" xfId="0" applyFont="1" applyFill="1" applyBorder="1"/>
    <xf numFmtId="0" fontId="3" fillId="2" borderId="70" xfId="0" applyFont="1" applyFill="1" applyBorder="1"/>
    <xf numFmtId="0" fontId="3" fillId="8" borderId="70" xfId="0" applyFont="1" applyFill="1" applyBorder="1"/>
    <xf numFmtId="0" fontId="3" fillId="8" borderId="71" xfId="0" applyFont="1" applyFill="1" applyBorder="1"/>
    <xf numFmtId="0" fontId="27" fillId="11" borderId="57" xfId="0" applyFont="1" applyFill="1" applyBorder="1" applyAlignment="1">
      <alignment horizontal="center"/>
    </xf>
    <xf numFmtId="0" fontId="30" fillId="2" borderId="5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8" fillId="2" borderId="11" xfId="0" applyFont="1" applyFill="1" applyBorder="1" applyAlignment="1">
      <alignment horizontal="left"/>
    </xf>
    <xf numFmtId="0" fontId="28" fillId="0" borderId="6" xfId="0" applyFont="1" applyBorder="1"/>
    <xf numFmtId="0" fontId="28" fillId="0" borderId="10" xfId="0" applyFont="1" applyBorder="1"/>
    <xf numFmtId="0" fontId="1" fillId="2" borderId="49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3" fillId="2" borderId="11" xfId="0" applyFont="1" applyFill="1" applyBorder="1" applyAlignment="1">
      <alignment horizontal="center"/>
    </xf>
    <xf numFmtId="0" fontId="2" fillId="0" borderId="10" xfId="0" applyFont="1" applyBorder="1"/>
    <xf numFmtId="0" fontId="6" fillId="4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14" fillId="2" borderId="1" xfId="0" applyFont="1" applyFill="1" applyBorder="1" applyAlignment="1">
      <alignment horizontal="center"/>
    </xf>
    <xf numFmtId="0" fontId="27" fillId="11" borderId="57" xfId="0" applyFont="1" applyFill="1" applyBorder="1" applyAlignment="1">
      <alignment horizontal="center"/>
    </xf>
    <xf numFmtId="0" fontId="25" fillId="2" borderId="57" xfId="0" applyFont="1" applyFill="1" applyBorder="1" applyAlignment="1">
      <alignment horizontal="center"/>
    </xf>
    <xf numFmtId="0" fontId="15" fillId="2" borderId="58" xfId="0" applyFont="1" applyFill="1" applyBorder="1" applyAlignment="1">
      <alignment horizontal="center"/>
    </xf>
    <xf numFmtId="0" fontId="25" fillId="2" borderId="59" xfId="0" applyFont="1" applyFill="1" applyBorder="1" applyAlignment="1">
      <alignment horizontal="center"/>
    </xf>
    <xf numFmtId="0" fontId="25" fillId="2" borderId="58" xfId="0" applyFont="1" applyFill="1" applyBorder="1" applyAlignment="1">
      <alignment horizontal="center"/>
    </xf>
    <xf numFmtId="6" fontId="27" fillId="11" borderId="58" xfId="0" applyNumberFormat="1" applyFont="1" applyFill="1" applyBorder="1" applyAlignment="1">
      <alignment horizontal="right"/>
    </xf>
    <xf numFmtId="6" fontId="27" fillId="11" borderId="59" xfId="0" applyNumberFormat="1" applyFont="1" applyFill="1" applyBorder="1" applyAlignment="1">
      <alignment horizontal="right"/>
    </xf>
    <xf numFmtId="0" fontId="29" fillId="2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5" fillId="2" borderId="11" xfId="0" applyFont="1" applyFill="1" applyBorder="1"/>
    <xf numFmtId="0" fontId="6" fillId="2" borderId="11" xfId="0" applyFont="1" applyFill="1" applyBorder="1"/>
    <xf numFmtId="0" fontId="4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6" fillId="4" borderId="22" xfId="0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6" fillId="4" borderId="31" xfId="0" applyFont="1" applyFill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2" fillId="0" borderId="36" xfId="0" applyFont="1" applyBorder="1"/>
    <xf numFmtId="0" fontId="2" fillId="0" borderId="37" xfId="0" applyFont="1" applyBorder="1"/>
    <xf numFmtId="0" fontId="3" fillId="0" borderId="35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2" fillId="0" borderId="28" xfId="0" applyFont="1" applyBorder="1"/>
    <xf numFmtId="0" fontId="9" fillId="3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4" xfId="0" applyFont="1" applyBorder="1"/>
    <xf numFmtId="0" fontId="3" fillId="0" borderId="25" xfId="0" applyFont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17" fillId="0" borderId="67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65" fontId="16" fillId="0" borderId="31" xfId="0" applyNumberFormat="1" applyFont="1" applyBorder="1" applyAlignment="1">
      <alignment horizontal="center"/>
    </xf>
    <xf numFmtId="0" fontId="2" fillId="0" borderId="68" xfId="0" applyFont="1" applyBorder="1"/>
    <xf numFmtId="0" fontId="17" fillId="4" borderId="3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1" fillId="2" borderId="63" xfId="0" applyFont="1" applyFill="1" applyBorder="1" applyAlignment="1">
      <alignment horizontal="center"/>
    </xf>
    <xf numFmtId="0" fontId="2" fillId="0" borderId="64" xfId="0" applyFont="1" applyBorder="1"/>
    <xf numFmtId="0" fontId="8" fillId="3" borderId="65" xfId="0" applyFont="1" applyFill="1" applyBorder="1" applyAlignment="1">
      <alignment horizontal="center"/>
    </xf>
    <xf numFmtId="0" fontId="2" fillId="0" borderId="56" xfId="0" applyFont="1" applyBorder="1"/>
    <xf numFmtId="0" fontId="8" fillId="3" borderId="56" xfId="0" applyFont="1" applyFill="1" applyBorder="1" applyAlignment="1">
      <alignment horizontal="center"/>
    </xf>
    <xf numFmtId="0" fontId="2" fillId="0" borderId="66" xfId="0" applyFont="1" applyBorder="1"/>
    <xf numFmtId="0" fontId="17" fillId="4" borderId="67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24" fillId="9" borderId="31" xfId="0" applyFont="1" applyFill="1" applyBorder="1" applyAlignment="1">
      <alignment horizontal="center"/>
    </xf>
    <xf numFmtId="0" fontId="21" fillId="0" borderId="32" xfId="0" applyFont="1" applyBorder="1"/>
    <xf numFmtId="0" fontId="21" fillId="0" borderId="33" xfId="0" applyFont="1" applyBorder="1"/>
    <xf numFmtId="0" fontId="19" fillId="10" borderId="31" xfId="0" applyFont="1" applyFill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10" fillId="2" borderId="5" xfId="0" applyFont="1" applyFill="1" applyBorder="1" applyAlignment="1">
      <alignment horizontal="center"/>
    </xf>
    <xf numFmtId="0" fontId="8" fillId="6" borderId="58" xfId="0" applyFont="1" applyFill="1" applyBorder="1" applyAlignment="1">
      <alignment horizontal="center"/>
    </xf>
    <xf numFmtId="0" fontId="2" fillId="0" borderId="72" xfId="0" applyFont="1" applyBorder="1"/>
    <xf numFmtId="0" fontId="2" fillId="0" borderId="73" xfId="0" applyFont="1" applyBorder="1"/>
    <xf numFmtId="165" fontId="3" fillId="2" borderId="74" xfId="0" applyNumberFormat="1" applyFont="1" applyFill="1" applyBorder="1" applyAlignment="1">
      <alignment horizontal="center"/>
    </xf>
    <xf numFmtId="0" fontId="2" fillId="0" borderId="59" xfId="0" applyFont="1" applyBorder="1"/>
    <xf numFmtId="0" fontId="8" fillId="3" borderId="22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164" fontId="3" fillId="0" borderId="3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133350</xdr:rowOff>
    </xdr:from>
    <xdr:ext cx="14382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133350</xdr:rowOff>
    </xdr:from>
    <xdr:ext cx="1524000" cy="7905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133350</xdr:rowOff>
    </xdr:from>
    <xdr:ext cx="1381125" cy="9144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114300</xdr:rowOff>
    </xdr:from>
    <xdr:ext cx="1438275" cy="7524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.Smith@e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5" workbookViewId="0">
      <selection activeCell="C56" sqref="C56"/>
    </sheetView>
  </sheetViews>
  <sheetFormatPr defaultColWidth="11.25" defaultRowHeight="15" customHeight="1" x14ac:dyDescent="0.35"/>
  <cols>
    <col min="1" max="1" width="10.6640625" customWidth="1"/>
    <col min="2" max="2" width="21" customWidth="1"/>
    <col min="3" max="3" width="17" customWidth="1"/>
    <col min="4" max="4" width="14" customWidth="1"/>
    <col min="5" max="5" width="13.75" customWidth="1"/>
    <col min="6" max="26" width="10.6640625" customWidth="1"/>
  </cols>
  <sheetData>
    <row r="1" spans="1:26" ht="24.75" customHeight="1" x14ac:dyDescent="0.4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45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45">
      <c r="A4" s="2"/>
      <c r="B4" s="3"/>
      <c r="C4" s="3"/>
      <c r="D4" s="1"/>
      <c r="E4" s="1"/>
      <c r="F4" s="1"/>
      <c r="G4" s="3"/>
      <c r="H4" s="3"/>
      <c r="I4" s="3"/>
      <c r="J4" s="3"/>
      <c r="K4" s="3"/>
      <c r="L4" s="3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45">
      <c r="A5" s="139" t="s">
        <v>108</v>
      </c>
      <c r="B5" s="112"/>
      <c r="C5" s="121"/>
      <c r="D5" s="1"/>
      <c r="E5" s="1"/>
      <c r="F5" s="1"/>
      <c r="G5" s="3"/>
      <c r="H5" s="3"/>
      <c r="I5" s="3"/>
      <c r="J5" s="3"/>
      <c r="K5" s="3"/>
      <c r="L5" s="3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39" t="s">
        <v>3</v>
      </c>
      <c r="B6" s="112"/>
      <c r="C6" s="121"/>
      <c r="D6" s="1"/>
      <c r="E6" s="1"/>
      <c r="F6" s="1"/>
      <c r="G6" s="1"/>
      <c r="H6" s="1"/>
      <c r="I6" s="1"/>
      <c r="J6" s="1"/>
      <c r="K6" s="1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 x14ac:dyDescent="0.45">
      <c r="A8" s="140" t="s">
        <v>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41" t="s">
        <v>104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41" t="s">
        <v>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41" t="s">
        <v>6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6"/>
      <c r="B14" s="136" t="s">
        <v>7</v>
      </c>
      <c r="C14" s="112"/>
      <c r="D14" s="112"/>
      <c r="E14" s="112"/>
      <c r="F14" s="12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6"/>
      <c r="B16" s="142" t="s">
        <v>8</v>
      </c>
      <c r="C16" s="112"/>
      <c r="D16" s="112"/>
      <c r="E16" s="121"/>
      <c r="F16" s="1"/>
      <c r="G16" s="1"/>
      <c r="H16" s="1"/>
      <c r="I16" s="1"/>
      <c r="J16" s="1"/>
      <c r="K16" s="1"/>
      <c r="L16" s="1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6"/>
      <c r="B17" s="1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6"/>
      <c r="B18" s="1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6"/>
      <c r="B19" s="1" t="s">
        <v>10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6"/>
      <c r="B21" s="136" t="s">
        <v>11</v>
      </c>
      <c r="C21" s="112"/>
      <c r="D21" s="112"/>
      <c r="E21" s="112"/>
      <c r="F21" s="121"/>
      <c r="G21" s="1"/>
      <c r="H21" s="1"/>
      <c r="I21" s="1"/>
      <c r="J21" s="1"/>
      <c r="K21" s="1"/>
      <c r="L21" s="1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6"/>
      <c r="B22" s="136" t="s">
        <v>12</v>
      </c>
      <c r="C22" s="112"/>
      <c r="D22" s="112"/>
      <c r="E22" s="112"/>
      <c r="F22" s="112"/>
      <c r="G22" s="112"/>
      <c r="H22" s="112"/>
      <c r="I22" s="121"/>
      <c r="J22" s="1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6"/>
      <c r="B24" s="7" t="s">
        <v>13</v>
      </c>
      <c r="C24" s="7" t="s">
        <v>14</v>
      </c>
      <c r="D24" s="8"/>
      <c r="E24" s="8"/>
      <c r="F24" s="1"/>
      <c r="G24" s="1"/>
      <c r="H24" s="1"/>
      <c r="I24" s="1"/>
      <c r="J24" s="1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6"/>
      <c r="B25" s="9" t="s">
        <v>15</v>
      </c>
      <c r="C25" s="10">
        <v>90</v>
      </c>
      <c r="D25" s="11"/>
      <c r="E25" s="11"/>
      <c r="F25" s="1"/>
      <c r="G25" s="1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6"/>
      <c r="B26" s="9" t="s">
        <v>16</v>
      </c>
      <c r="C26" s="10">
        <v>90</v>
      </c>
      <c r="D26" s="11"/>
      <c r="E26" s="11"/>
      <c r="F26" s="1"/>
      <c r="G26" s="1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6"/>
      <c r="B27" s="12" t="s">
        <v>17</v>
      </c>
      <c r="C27" s="13">
        <v>90</v>
      </c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6"/>
      <c r="B28" s="14"/>
      <c r="C28" s="15"/>
      <c r="D28" s="1"/>
      <c r="E28" s="1"/>
      <c r="F28" s="1"/>
      <c r="G28" s="1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6"/>
      <c r="B29" s="16"/>
      <c r="C29" s="17" t="s">
        <v>18</v>
      </c>
      <c r="D29" s="11"/>
      <c r="E29" s="11"/>
      <c r="F29" s="1"/>
      <c r="G29" s="1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6"/>
      <c r="B30" s="9" t="s">
        <v>19</v>
      </c>
      <c r="C30" s="10">
        <v>300</v>
      </c>
      <c r="D30" s="11"/>
      <c r="E30" s="11"/>
      <c r="F30" s="1"/>
      <c r="G30" s="1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6"/>
      <c r="B31" s="9" t="s">
        <v>20</v>
      </c>
      <c r="C31" s="10">
        <v>180</v>
      </c>
      <c r="D31" s="11"/>
      <c r="E31" s="11"/>
      <c r="F31" s="1"/>
      <c r="G31" s="1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6"/>
      <c r="B32" s="18"/>
      <c r="C32" s="19"/>
      <c r="D32" s="19"/>
      <c r="E32" s="19"/>
      <c r="F32" s="1"/>
      <c r="G32" s="1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6"/>
      <c r="B33" s="18" t="s">
        <v>21</v>
      </c>
      <c r="C33" s="19"/>
      <c r="D33" s="19"/>
      <c r="E33" s="19"/>
      <c r="F33" s="1"/>
      <c r="G33" s="1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5">
      <c r="A35" s="6"/>
      <c r="B35" s="7" t="s">
        <v>22</v>
      </c>
      <c r="C35" s="7" t="s">
        <v>23</v>
      </c>
      <c r="D35" s="7" t="s">
        <v>24</v>
      </c>
      <c r="E35" s="7" t="s">
        <v>25</v>
      </c>
      <c r="F35" s="20"/>
      <c r="G35" s="1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6"/>
      <c r="B36" s="9" t="s">
        <v>15</v>
      </c>
      <c r="C36" s="21" t="s">
        <v>26</v>
      </c>
      <c r="D36" s="21" t="s">
        <v>26</v>
      </c>
      <c r="E36" s="21" t="s">
        <v>27</v>
      </c>
      <c r="F36" s="1"/>
      <c r="G36" s="1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5">
      <c r="A37" s="6"/>
      <c r="B37" s="9" t="s">
        <v>16</v>
      </c>
      <c r="C37" s="21" t="s">
        <v>26</v>
      </c>
      <c r="D37" s="21" t="s">
        <v>28</v>
      </c>
      <c r="E37" s="21" t="s">
        <v>27</v>
      </c>
      <c r="F37" s="1"/>
      <c r="G37" s="1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5">
      <c r="A38" s="6"/>
      <c r="B38" s="9" t="s">
        <v>17</v>
      </c>
      <c r="C38" s="21" t="s">
        <v>29</v>
      </c>
      <c r="D38" s="21" t="s">
        <v>26</v>
      </c>
      <c r="E38" s="21" t="s">
        <v>26</v>
      </c>
      <c r="F38" s="22"/>
      <c r="G38" s="22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5">
      <c r="A39" s="6"/>
      <c r="B39" s="18"/>
      <c r="C39" s="22"/>
      <c r="D39" s="22"/>
      <c r="E39" s="22"/>
      <c r="F39" s="22"/>
      <c r="G39" s="22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6"/>
      <c r="B40" s="7" t="s">
        <v>22</v>
      </c>
      <c r="C40" s="7" t="s">
        <v>30</v>
      </c>
      <c r="D40" s="7" t="s">
        <v>31</v>
      </c>
      <c r="E40" s="7" t="s">
        <v>32</v>
      </c>
      <c r="F40" s="1"/>
      <c r="G40" s="1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6"/>
      <c r="B41" s="9" t="s">
        <v>19</v>
      </c>
      <c r="C41" s="21" t="s">
        <v>33</v>
      </c>
      <c r="D41" s="21" t="s">
        <v>33</v>
      </c>
      <c r="E41" s="21" t="s">
        <v>27</v>
      </c>
      <c r="F41" s="1"/>
      <c r="G41" s="1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6"/>
      <c r="B42" s="9" t="s">
        <v>20</v>
      </c>
      <c r="C42" s="21" t="s">
        <v>33</v>
      </c>
      <c r="D42" s="21" t="s">
        <v>33</v>
      </c>
      <c r="E42" s="21" t="s">
        <v>33</v>
      </c>
      <c r="F42" s="22"/>
      <c r="G42" s="1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6"/>
      <c r="B43" s="18"/>
      <c r="C43" s="22"/>
      <c r="D43" s="22"/>
      <c r="E43" s="22"/>
      <c r="F43" s="22"/>
      <c r="G43" s="1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6"/>
      <c r="B44" s="18" t="s">
        <v>34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6"/>
      <c r="B45" s="1" t="s">
        <v>106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6"/>
      <c r="B46" s="1" t="s">
        <v>35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6"/>
      <c r="B47" s="1" t="s">
        <v>107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6"/>
      <c r="B49" s="18" t="s">
        <v>36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6"/>
      <c r="B50" s="1" t="s">
        <v>37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6"/>
      <c r="B51" s="1" t="s">
        <v>38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6"/>
      <c r="B52" s="1" t="s">
        <v>39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6"/>
      <c r="B53" s="1" t="s">
        <v>40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5" x14ac:dyDescent="0.45">
      <c r="A55" s="6"/>
      <c r="B55" s="137" t="s">
        <v>109</v>
      </c>
      <c r="C55" s="112"/>
      <c r="D55" s="112"/>
      <c r="E55" s="112"/>
      <c r="F55" s="112"/>
      <c r="G55" s="112"/>
      <c r="H55" s="121"/>
      <c r="I55" s="1"/>
      <c r="J55" s="1"/>
      <c r="K55" s="1"/>
      <c r="L55" s="1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6"/>
      <c r="B57" s="138" t="s">
        <v>41</v>
      </c>
      <c r="C57" s="112"/>
      <c r="D57" s="112"/>
      <c r="E57" s="112"/>
      <c r="F57" s="112"/>
      <c r="G57" s="121"/>
      <c r="H57" s="1"/>
      <c r="I57" s="1"/>
      <c r="J57" s="1"/>
      <c r="K57" s="1"/>
      <c r="L57" s="1"/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22:I22"/>
    <mergeCell ref="B55:H55"/>
    <mergeCell ref="B57:G57"/>
    <mergeCell ref="A1:M1"/>
    <mergeCell ref="A2:M2"/>
    <mergeCell ref="A3:M3"/>
    <mergeCell ref="A5:C5"/>
    <mergeCell ref="A6:C6"/>
    <mergeCell ref="A8:M8"/>
    <mergeCell ref="A9:M9"/>
    <mergeCell ref="A10:M10"/>
    <mergeCell ref="A12:M12"/>
    <mergeCell ref="B14:F14"/>
    <mergeCell ref="B16:E16"/>
    <mergeCell ref="B21:F2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J17" sqref="J17"/>
    </sheetView>
  </sheetViews>
  <sheetFormatPr defaultColWidth="11.25" defaultRowHeight="15" customHeight="1" x14ac:dyDescent="0.35"/>
  <cols>
    <col min="1" max="1" width="10.6640625" customWidth="1"/>
    <col min="2" max="2" width="5.75" customWidth="1"/>
    <col min="3" max="3" width="3.75" customWidth="1"/>
    <col min="4" max="5" width="10.6640625" customWidth="1"/>
    <col min="6" max="6" width="16.08203125" customWidth="1"/>
    <col min="7" max="7" width="0.75" customWidth="1"/>
    <col min="8" max="9" width="10.6640625" customWidth="1"/>
    <col min="10" max="10" width="6.4140625" customWidth="1"/>
    <col min="11" max="11" width="10.6640625" customWidth="1"/>
    <col min="12" max="12" width="14.75" customWidth="1"/>
    <col min="13" max="26" width="10.6640625" customWidth="1"/>
  </cols>
  <sheetData>
    <row r="1" spans="1:26" ht="18.75" customHeight="1" x14ac:dyDescent="0.45">
      <c r="A1" s="143" t="s">
        <v>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2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5" x14ac:dyDescent="0.45">
      <c r="A2" s="143" t="s">
        <v>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2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5" x14ac:dyDescent="0.45">
      <c r="A3" s="143" t="s">
        <v>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2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35">
      <c r="A4" s="120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 x14ac:dyDescent="0.45">
      <c r="A5" s="144" t="s">
        <v>45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47" t="s">
        <v>46</v>
      </c>
      <c r="B6" s="118"/>
      <c r="C6" s="119"/>
      <c r="D6" s="148"/>
      <c r="E6" s="149"/>
      <c r="F6" s="149"/>
      <c r="G6" s="149"/>
      <c r="H6" s="149"/>
      <c r="I6" s="149"/>
      <c r="J6" s="149"/>
      <c r="K6" s="149"/>
      <c r="L6" s="149"/>
      <c r="M6" s="15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59" t="s">
        <v>47</v>
      </c>
      <c r="B8" s="145"/>
      <c r="C8" s="145"/>
      <c r="D8" s="145"/>
      <c r="E8" s="145"/>
      <c r="F8" s="146"/>
      <c r="G8" s="160"/>
      <c r="H8" s="159" t="s">
        <v>48</v>
      </c>
      <c r="I8" s="145"/>
      <c r="J8" s="145"/>
      <c r="K8" s="145"/>
      <c r="L8" s="145"/>
      <c r="M8" s="14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47" t="s">
        <v>49</v>
      </c>
      <c r="B9" s="118"/>
      <c r="C9" s="119"/>
      <c r="D9" s="163"/>
      <c r="E9" s="149"/>
      <c r="F9" s="150"/>
      <c r="G9" s="161"/>
      <c r="H9" s="147" t="s">
        <v>50</v>
      </c>
      <c r="I9" s="118"/>
      <c r="J9" s="119"/>
      <c r="K9" s="148"/>
      <c r="L9" s="149"/>
      <c r="M9" s="15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51" t="s">
        <v>51</v>
      </c>
      <c r="B10" s="123"/>
      <c r="C10" s="124"/>
      <c r="D10" s="152"/>
      <c r="E10" s="123"/>
      <c r="F10" s="124"/>
      <c r="G10" s="161"/>
      <c r="H10" s="151" t="s">
        <v>52</v>
      </c>
      <c r="I10" s="123"/>
      <c r="J10" s="124"/>
      <c r="K10" s="152"/>
      <c r="L10" s="123"/>
      <c r="M10" s="1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151" t="s">
        <v>53</v>
      </c>
      <c r="B11" s="123"/>
      <c r="C11" s="124"/>
      <c r="D11" s="152"/>
      <c r="E11" s="123"/>
      <c r="F11" s="124"/>
      <c r="G11" s="161"/>
      <c r="H11" s="151" t="s">
        <v>54</v>
      </c>
      <c r="I11" s="123"/>
      <c r="J11" s="124"/>
      <c r="K11" s="152"/>
      <c r="L11" s="123"/>
      <c r="M11" s="1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51" t="s">
        <v>55</v>
      </c>
      <c r="B12" s="123"/>
      <c r="C12" s="124"/>
      <c r="D12" s="152"/>
      <c r="E12" s="123"/>
      <c r="F12" s="124"/>
      <c r="G12" s="162"/>
      <c r="H12" s="153" t="s">
        <v>56</v>
      </c>
      <c r="I12" s="154"/>
      <c r="J12" s="155"/>
      <c r="K12" s="156"/>
      <c r="L12" s="154"/>
      <c r="M12" s="15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26"/>
      <c r="B13" s="26"/>
      <c r="C13" s="26"/>
      <c r="D13" s="22"/>
      <c r="E13" s="22"/>
      <c r="F13" s="22"/>
      <c r="G13" s="22"/>
      <c r="H13" s="26"/>
      <c r="I13" s="26"/>
      <c r="J13" s="26"/>
      <c r="K13" s="22"/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26"/>
      <c r="B14" s="26"/>
      <c r="C14" s="26"/>
      <c r="D14" s="143" t="s">
        <v>57</v>
      </c>
      <c r="E14" s="112"/>
      <c r="F14" s="112"/>
      <c r="G14" s="112"/>
      <c r="H14" s="112"/>
      <c r="I14" s="112"/>
      <c r="J14" s="112"/>
      <c r="K14" s="112"/>
      <c r="L14" s="121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26"/>
      <c r="B15" s="26"/>
      <c r="C15" s="26"/>
      <c r="D15" s="26"/>
      <c r="E15" s="22"/>
      <c r="F15" s="22"/>
      <c r="G15" s="22"/>
      <c r="H15" s="22"/>
      <c r="I15" s="26"/>
      <c r="J15" s="26"/>
      <c r="K15" s="26"/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 x14ac:dyDescent="0.45">
      <c r="A16" s="26"/>
      <c r="B16" s="26"/>
      <c r="C16" s="26"/>
      <c r="D16" s="1"/>
      <c r="E16" s="1"/>
      <c r="F16" s="164" t="s">
        <v>58</v>
      </c>
      <c r="G16" s="165"/>
      <c r="H16" s="165"/>
      <c r="I16" s="165"/>
      <c r="J16" s="166"/>
      <c r="K16" s="27"/>
      <c r="L16" s="27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26"/>
      <c r="B17" s="26"/>
      <c r="C17" s="26"/>
      <c r="D17" s="1"/>
      <c r="E17" s="1"/>
      <c r="F17" s="122" t="s">
        <v>15</v>
      </c>
      <c r="G17" s="123"/>
      <c r="H17" s="123"/>
      <c r="I17" s="124"/>
      <c r="J17" s="28"/>
      <c r="K17" s="26"/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26"/>
      <c r="B18" s="26"/>
      <c r="C18" s="26"/>
      <c r="D18" s="1"/>
      <c r="E18" s="1"/>
      <c r="F18" s="122" t="s">
        <v>16</v>
      </c>
      <c r="G18" s="123"/>
      <c r="H18" s="123"/>
      <c r="I18" s="124"/>
      <c r="J18" s="28"/>
      <c r="K18" s="26"/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"/>
      <c r="C19" s="1"/>
      <c r="D19" s="26"/>
      <c r="E19" s="22"/>
      <c r="F19" s="22"/>
      <c r="G19" s="22"/>
      <c r="H19" s="22"/>
      <c r="I19" s="26"/>
      <c r="J19" s="26"/>
      <c r="K19" s="26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32"/>
      <c r="B21" s="134" t="s">
        <v>59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21"/>
      <c r="M21" s="3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32"/>
      <c r="B22" s="135" t="s">
        <v>60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21"/>
      <c r="M22" s="3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4:26" ht="15.5" x14ac:dyDescent="0.35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4:26" ht="15.5" x14ac:dyDescent="0.35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4:26" ht="15.5" x14ac:dyDescent="0.35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4:26" ht="15.5" x14ac:dyDescent="0.35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4:26" ht="15.5" x14ac:dyDescent="0.35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4:26" ht="15.5" x14ac:dyDescent="0.35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4:26" ht="15.5" x14ac:dyDescent="0.35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4:26" ht="15.5" x14ac:dyDescent="0.35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4:26" ht="15.5" x14ac:dyDescent="0.35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4:26" ht="15.5" x14ac:dyDescent="0.35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4:26" ht="15.5" x14ac:dyDescent="0.35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4:26" ht="15.5" x14ac:dyDescent="0.35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4:26" ht="15.5" x14ac:dyDescent="0.35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4:26" ht="15.5" x14ac:dyDescent="0.35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4:26" ht="15.5" x14ac:dyDescent="0.35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4:26" ht="15.5" x14ac:dyDescent="0.35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4:26" ht="15.5" x14ac:dyDescent="0.35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4:26" ht="15.5" x14ac:dyDescent="0.35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4:26" ht="15.5" x14ac:dyDescent="0.35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4:26" ht="15.5" x14ac:dyDescent="0.35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4:26" ht="15.5" x14ac:dyDescent="0.35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4:26" ht="15.5" x14ac:dyDescent="0.35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4:26" ht="15.5" x14ac:dyDescent="0.35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4:26" ht="15.5" x14ac:dyDescent="0.35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4:26" ht="15.5" x14ac:dyDescent="0.35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4:26" ht="15.5" x14ac:dyDescent="0.35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4:26" ht="15.5" x14ac:dyDescent="0.35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4:26" ht="15.5" x14ac:dyDescent="0.35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4:26" ht="15.5" x14ac:dyDescent="0.35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4:26" ht="15.5" x14ac:dyDescent="0.35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4:26" ht="15.5" x14ac:dyDescent="0.35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4:26" ht="15.5" x14ac:dyDescent="0.35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4:26" ht="15.5" x14ac:dyDescent="0.35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4:26" ht="15.5" x14ac:dyDescent="0.35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4:26" ht="15.5" x14ac:dyDescent="0.35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4:26" ht="15.5" x14ac:dyDescent="0.35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4:26" ht="15.5" x14ac:dyDescent="0.35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4:26" ht="15.5" x14ac:dyDescent="0.35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4:26" ht="15.5" x14ac:dyDescent="0.35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4:26" ht="15.5" x14ac:dyDescent="0.35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4:26" ht="15.5" x14ac:dyDescent="0.35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4:26" ht="15.5" x14ac:dyDescent="0.35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4:26" ht="15.5" x14ac:dyDescent="0.35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4:26" ht="15.5" x14ac:dyDescent="0.35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4:26" ht="15.5" x14ac:dyDescent="0.3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4:26" ht="15.5" x14ac:dyDescent="0.3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4:26" ht="15.5" x14ac:dyDescent="0.3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4:26" ht="15.5" x14ac:dyDescent="0.3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4:26" ht="15.5" x14ac:dyDescent="0.3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4:26" ht="15.5" x14ac:dyDescent="0.3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4:26" ht="15.5" x14ac:dyDescent="0.3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4:26" ht="15.5" x14ac:dyDescent="0.3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4:26" ht="15.5" x14ac:dyDescent="0.3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4:26" ht="15.5" x14ac:dyDescent="0.3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4:26" ht="15.5" x14ac:dyDescent="0.3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4:26" ht="15.5" x14ac:dyDescent="0.3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4:26" ht="15.5" x14ac:dyDescent="0.35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4:26" ht="15.5" x14ac:dyDescent="0.35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4:26" ht="15.5" x14ac:dyDescent="0.35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4:26" ht="15.5" x14ac:dyDescent="0.35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4:26" ht="15.5" x14ac:dyDescent="0.35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4:26" ht="15.5" x14ac:dyDescent="0.35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4:26" ht="15.5" x14ac:dyDescent="0.35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4:26" ht="15.5" x14ac:dyDescent="0.35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4:26" ht="15.5" x14ac:dyDescent="0.35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4:26" ht="15.5" x14ac:dyDescent="0.35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4:26" ht="15.5" x14ac:dyDescent="0.35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4:26" ht="15.5" x14ac:dyDescent="0.35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4:26" ht="15.5" x14ac:dyDescent="0.35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4:26" ht="15.5" x14ac:dyDescent="0.3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4:26" ht="15.5" x14ac:dyDescent="0.3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4:26" ht="15.5" x14ac:dyDescent="0.3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4:26" ht="15.5" x14ac:dyDescent="0.3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4:26" ht="15.5" x14ac:dyDescent="0.3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4:26" ht="15.5" x14ac:dyDescent="0.3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4:26" ht="15.5" x14ac:dyDescent="0.3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4:26" ht="15.5" x14ac:dyDescent="0.3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4:26" ht="15.5" x14ac:dyDescent="0.3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4:26" ht="15.5" x14ac:dyDescent="0.3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4:26" ht="15.5" x14ac:dyDescent="0.3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4:26" ht="15.5" x14ac:dyDescent="0.3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4:26" ht="15.5" x14ac:dyDescent="0.3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4:26" ht="15.5" x14ac:dyDescent="0.3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4:26" ht="15.5" x14ac:dyDescent="0.3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4:26" ht="15.5" x14ac:dyDescent="0.3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4:26" ht="15.5" x14ac:dyDescent="0.3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4:26" ht="15.5" x14ac:dyDescent="0.3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4:26" ht="15.5" x14ac:dyDescent="0.3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4:26" ht="15.5" x14ac:dyDescent="0.3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4:26" ht="15.5" x14ac:dyDescent="0.3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4:26" ht="15.5" x14ac:dyDescent="0.3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4:26" ht="15.5" x14ac:dyDescent="0.3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4:26" ht="15.5" x14ac:dyDescent="0.3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4:26" ht="15.5" x14ac:dyDescent="0.3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4:26" ht="15.5" x14ac:dyDescent="0.3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4:26" ht="15.5" x14ac:dyDescent="0.3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4:26" ht="15.5" x14ac:dyDescent="0.3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4:26" ht="15.5" x14ac:dyDescent="0.3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4:26" ht="15.5" x14ac:dyDescent="0.3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4:26" ht="15.5" x14ac:dyDescent="0.3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4:26" ht="15.5" x14ac:dyDescent="0.3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4:26" ht="15.5" x14ac:dyDescent="0.3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4:26" ht="15.5" x14ac:dyDescent="0.3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4:26" ht="15.5" x14ac:dyDescent="0.3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4:26" ht="15.5" x14ac:dyDescent="0.3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4:26" ht="15.5" x14ac:dyDescent="0.3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4:26" ht="15.5" x14ac:dyDescent="0.3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4:26" ht="15.5" x14ac:dyDescent="0.3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4:26" ht="15.5" x14ac:dyDescent="0.3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4:26" ht="15.5" x14ac:dyDescent="0.3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4:26" ht="15.5" x14ac:dyDescent="0.3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4:26" ht="15.5" x14ac:dyDescent="0.3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4:26" ht="15.5" x14ac:dyDescent="0.3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4:26" ht="15.5" x14ac:dyDescent="0.3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4:26" ht="15.5" x14ac:dyDescent="0.3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4:26" ht="15.5" x14ac:dyDescent="0.3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4:26" ht="15.5" x14ac:dyDescent="0.3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4:26" ht="15.5" x14ac:dyDescent="0.3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4:26" ht="15.5" x14ac:dyDescent="0.3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4:26" ht="15.5" x14ac:dyDescent="0.3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4:26" ht="15.5" x14ac:dyDescent="0.3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4:26" ht="15.5" x14ac:dyDescent="0.3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4:26" ht="15.5" x14ac:dyDescent="0.3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4:26" ht="15.5" x14ac:dyDescent="0.3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4:26" ht="15.5" x14ac:dyDescent="0.3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4:26" ht="15.5" x14ac:dyDescent="0.3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4:26" ht="15.5" x14ac:dyDescent="0.3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4:26" ht="15.5" x14ac:dyDescent="0.3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4:26" ht="15.5" x14ac:dyDescent="0.3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4:26" ht="15.5" x14ac:dyDescent="0.3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4:26" ht="15.5" x14ac:dyDescent="0.3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4:26" ht="15.5" x14ac:dyDescent="0.3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4:26" ht="15.5" x14ac:dyDescent="0.3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4:26" ht="15.5" x14ac:dyDescent="0.3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4:26" ht="15.5" x14ac:dyDescent="0.3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4:26" ht="15.5" x14ac:dyDescent="0.3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4:26" ht="15.5" x14ac:dyDescent="0.3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4:26" ht="15.5" x14ac:dyDescent="0.3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4:26" ht="15.5" x14ac:dyDescent="0.3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4:26" ht="15.5" x14ac:dyDescent="0.3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4:26" ht="15.5" x14ac:dyDescent="0.3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4:26" ht="15.5" x14ac:dyDescent="0.3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4:26" ht="15.5" x14ac:dyDescent="0.3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4:26" ht="15.5" x14ac:dyDescent="0.3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4:26" ht="15.5" x14ac:dyDescent="0.3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4:26" ht="15.5" x14ac:dyDescent="0.3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4:26" ht="15.5" x14ac:dyDescent="0.3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4:26" ht="15.5" x14ac:dyDescent="0.3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4:26" ht="15.5" x14ac:dyDescent="0.3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4:26" ht="15.5" x14ac:dyDescent="0.3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4:26" ht="15.5" x14ac:dyDescent="0.3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4:26" ht="15.5" x14ac:dyDescent="0.3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4:26" ht="15.5" x14ac:dyDescent="0.3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4:26" ht="15.5" x14ac:dyDescent="0.3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4:26" ht="15.5" x14ac:dyDescent="0.3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4:26" ht="15.5" x14ac:dyDescent="0.3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4:26" ht="15.5" x14ac:dyDescent="0.3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4:26" ht="15.5" x14ac:dyDescent="0.3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4:26" ht="15.5" x14ac:dyDescent="0.3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4:26" ht="15.5" x14ac:dyDescent="0.3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4:26" ht="15.5" x14ac:dyDescent="0.3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4:26" ht="15.5" x14ac:dyDescent="0.3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4:26" ht="15.5" x14ac:dyDescent="0.3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4:26" ht="15.5" x14ac:dyDescent="0.3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4:26" ht="15.5" x14ac:dyDescent="0.3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4:26" ht="15.5" x14ac:dyDescent="0.3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4:26" ht="15.5" x14ac:dyDescent="0.3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4:26" ht="15.5" x14ac:dyDescent="0.3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4:26" ht="15.5" x14ac:dyDescent="0.3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4:26" ht="15.5" x14ac:dyDescent="0.3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4:26" ht="15.5" x14ac:dyDescent="0.3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4:26" ht="15.5" x14ac:dyDescent="0.3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4:26" ht="15.5" x14ac:dyDescent="0.3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4:26" ht="15.5" x14ac:dyDescent="0.3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4:26" ht="15.5" x14ac:dyDescent="0.3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4:26" ht="15.5" x14ac:dyDescent="0.3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4:26" ht="15.5" x14ac:dyDescent="0.3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4:26" ht="15.5" x14ac:dyDescent="0.3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4:26" ht="15.5" x14ac:dyDescent="0.3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4:26" ht="15.5" x14ac:dyDescent="0.3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4:26" ht="15.5" x14ac:dyDescent="0.3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4:26" ht="15.5" x14ac:dyDescent="0.3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4:26" ht="15.5" x14ac:dyDescent="0.3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4:26" ht="15.5" x14ac:dyDescent="0.3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4:26" ht="15.5" x14ac:dyDescent="0.3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4:26" ht="15.5" x14ac:dyDescent="0.3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4:26" ht="15.5" x14ac:dyDescent="0.3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4:26" ht="15.5" x14ac:dyDescent="0.3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4:26" ht="15.5" x14ac:dyDescent="0.3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4:26" ht="15.5" x14ac:dyDescent="0.3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4:26" ht="15.5" x14ac:dyDescent="0.3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4:26" ht="15.5" x14ac:dyDescent="0.3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4:26" ht="15.5" x14ac:dyDescent="0.3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4:26" ht="15.5" x14ac:dyDescent="0.3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4:26" ht="15.5" x14ac:dyDescent="0.3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4:26" ht="15.5" x14ac:dyDescent="0.3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4:26" ht="15.5" x14ac:dyDescent="0.3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4:26" ht="15.5" x14ac:dyDescent="0.3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4:26" ht="15.5" x14ac:dyDescent="0.3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4:26" ht="15.5" x14ac:dyDescent="0.3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4:26" ht="15.5" x14ac:dyDescent="0.3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4:26" ht="15.5" x14ac:dyDescent="0.3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4:26" ht="15.5" x14ac:dyDescent="0.3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4:26" ht="15.5" x14ac:dyDescent="0.3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4:26" ht="15.5" x14ac:dyDescent="0.3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4:26" ht="15.5" x14ac:dyDescent="0.3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4:26" ht="15.5" x14ac:dyDescent="0.3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4:26" ht="15.5" x14ac:dyDescent="0.3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4:26" ht="15.5" x14ac:dyDescent="0.3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4:26" ht="15.5" x14ac:dyDescent="0.3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4:26" ht="15.5" x14ac:dyDescent="0.3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4:26" ht="15.5" x14ac:dyDescent="0.3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4:26" ht="15.5" x14ac:dyDescent="0.3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4:26" ht="15.5" x14ac:dyDescent="0.3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4:26" ht="15.5" x14ac:dyDescent="0.3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4:26" ht="15.5" x14ac:dyDescent="0.3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4:26" ht="15.5" x14ac:dyDescent="0.3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4:26" ht="15.5" x14ac:dyDescent="0.3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4:26" ht="15.5" x14ac:dyDescent="0.3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4:26" ht="15.5" x14ac:dyDescent="0.3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4:26" ht="15.5" x14ac:dyDescent="0.3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4:26" ht="15.5" x14ac:dyDescent="0.3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4:26" ht="15.5" x14ac:dyDescent="0.3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4:26" ht="15.5" x14ac:dyDescent="0.3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4:26" ht="15.5" x14ac:dyDescent="0.3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4:26" ht="15.5" x14ac:dyDescent="0.3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4:26" ht="15.5" x14ac:dyDescent="0.3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4:26" ht="15.5" x14ac:dyDescent="0.3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4:26" ht="15.5" x14ac:dyDescent="0.3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4:26" ht="15.5" x14ac:dyDescent="0.3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4:26" ht="15.5" x14ac:dyDescent="0.3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4:26" ht="15.5" x14ac:dyDescent="0.3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4:26" ht="15.5" x14ac:dyDescent="0.3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4:26" ht="15.5" x14ac:dyDescent="0.3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4:26" ht="15.5" x14ac:dyDescent="0.3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4:26" ht="15.5" x14ac:dyDescent="0.3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4:26" ht="15.5" x14ac:dyDescent="0.3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4:26" ht="15.5" x14ac:dyDescent="0.3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4:26" ht="15.5" x14ac:dyDescent="0.3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4:26" ht="15.5" x14ac:dyDescent="0.3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4:26" ht="15.5" x14ac:dyDescent="0.3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4:26" ht="15.5" x14ac:dyDescent="0.3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4:26" ht="15.5" x14ac:dyDescent="0.3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4:26" ht="15.5" x14ac:dyDescent="0.3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4:26" ht="15.5" x14ac:dyDescent="0.3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4:26" ht="15.5" x14ac:dyDescent="0.3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4:26" ht="15.5" x14ac:dyDescent="0.3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4:26" ht="15.5" x14ac:dyDescent="0.3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4:26" ht="15.5" x14ac:dyDescent="0.3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4:26" ht="15.5" x14ac:dyDescent="0.3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4:26" ht="15.5" x14ac:dyDescent="0.3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4:26" ht="15.5" x14ac:dyDescent="0.3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4:26" ht="15.5" x14ac:dyDescent="0.3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4:26" ht="15.5" x14ac:dyDescent="0.3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4:26" ht="15.5" x14ac:dyDescent="0.3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4:26" ht="15.5" x14ac:dyDescent="0.3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4:26" ht="15.5" x14ac:dyDescent="0.3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4:26" ht="15.5" x14ac:dyDescent="0.3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4:26" ht="15.5" x14ac:dyDescent="0.3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4:26" ht="15.5" x14ac:dyDescent="0.3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4:26" ht="15.5" x14ac:dyDescent="0.3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4:26" ht="15.5" x14ac:dyDescent="0.3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4:26" ht="15.5" x14ac:dyDescent="0.3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4:26" ht="15.5" x14ac:dyDescent="0.3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4:26" ht="15.5" x14ac:dyDescent="0.3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4:26" ht="15.5" x14ac:dyDescent="0.3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4:26" ht="15.5" x14ac:dyDescent="0.3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4:26" ht="15.5" x14ac:dyDescent="0.3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4:26" ht="15.5" x14ac:dyDescent="0.3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4:26" ht="15.5" x14ac:dyDescent="0.3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4:26" ht="15.5" x14ac:dyDescent="0.3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4:26" ht="15.5" x14ac:dyDescent="0.3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4:26" ht="15.5" x14ac:dyDescent="0.3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4:26" ht="15.5" x14ac:dyDescent="0.3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4:26" ht="15.5" x14ac:dyDescent="0.3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4:26" ht="15.5" x14ac:dyDescent="0.3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4:26" ht="15.5" x14ac:dyDescent="0.3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4:26" ht="15.5" x14ac:dyDescent="0.3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4:26" ht="15.5" x14ac:dyDescent="0.3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4:26" ht="15.5" x14ac:dyDescent="0.3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4:26" ht="15.5" x14ac:dyDescent="0.3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4:26" ht="15.5" x14ac:dyDescent="0.3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4:26" ht="15.5" x14ac:dyDescent="0.3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4:26" ht="15.5" x14ac:dyDescent="0.3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4:26" ht="15.5" x14ac:dyDescent="0.3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4:26" ht="15.5" x14ac:dyDescent="0.3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4:26" ht="15.5" x14ac:dyDescent="0.3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4:26" ht="15.5" x14ac:dyDescent="0.3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4:26" ht="15.5" x14ac:dyDescent="0.3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4:26" ht="15.5" x14ac:dyDescent="0.3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4:26" ht="15.5" x14ac:dyDescent="0.3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4:26" ht="15.5" x14ac:dyDescent="0.3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4:26" ht="15.5" x14ac:dyDescent="0.3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4:26" ht="15.5" x14ac:dyDescent="0.3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4:26" ht="15.5" x14ac:dyDescent="0.3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4:26" ht="15.5" x14ac:dyDescent="0.3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4:26" ht="15.5" x14ac:dyDescent="0.3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4:26" ht="15.5" x14ac:dyDescent="0.3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4:26" ht="15.5" x14ac:dyDescent="0.3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4:26" ht="15.5" x14ac:dyDescent="0.3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4:26" ht="15.5" x14ac:dyDescent="0.3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4:26" ht="15.5" x14ac:dyDescent="0.3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4:26" ht="15.5" x14ac:dyDescent="0.3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4:26" ht="15.5" x14ac:dyDescent="0.3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4:26" ht="15.5" x14ac:dyDescent="0.3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4:26" ht="15.5" x14ac:dyDescent="0.3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4:26" ht="15.5" x14ac:dyDescent="0.3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4:26" ht="15.5" x14ac:dyDescent="0.3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4:26" ht="15.5" x14ac:dyDescent="0.3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4:26" ht="15.5" x14ac:dyDescent="0.3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4:26" ht="15.5" x14ac:dyDescent="0.3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4:26" ht="15.5" x14ac:dyDescent="0.3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4:26" ht="15.5" x14ac:dyDescent="0.3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4:26" ht="15.5" x14ac:dyDescent="0.3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4:26" ht="15.5" x14ac:dyDescent="0.3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4:26" ht="15.5" x14ac:dyDescent="0.3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4:26" ht="15.5" x14ac:dyDescent="0.3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4:26" ht="15.5" x14ac:dyDescent="0.3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4:26" ht="15.5" x14ac:dyDescent="0.3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4:26" ht="15.5" x14ac:dyDescent="0.3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4:26" ht="15.5" x14ac:dyDescent="0.3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4:26" ht="15.5" x14ac:dyDescent="0.3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4:26" ht="15.5" x14ac:dyDescent="0.3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4:26" ht="15.5" x14ac:dyDescent="0.3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4:26" ht="15.5" x14ac:dyDescent="0.3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4:26" ht="15.5" x14ac:dyDescent="0.3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4:26" ht="15.5" x14ac:dyDescent="0.3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4:26" ht="15.5" x14ac:dyDescent="0.3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4:26" ht="15.5" x14ac:dyDescent="0.3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4:26" ht="15.5" x14ac:dyDescent="0.3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4:26" ht="15.5" x14ac:dyDescent="0.3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4:26" ht="15.5" x14ac:dyDescent="0.3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4:26" ht="15.5" x14ac:dyDescent="0.3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4:26" ht="15.5" x14ac:dyDescent="0.3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4:26" ht="15.5" x14ac:dyDescent="0.3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4:26" ht="15.5" x14ac:dyDescent="0.3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4:26" ht="15.5" x14ac:dyDescent="0.3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4:26" ht="15.5" x14ac:dyDescent="0.3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4:26" ht="15.5" x14ac:dyDescent="0.3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4:26" ht="15.5" x14ac:dyDescent="0.3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4:26" ht="15.5" x14ac:dyDescent="0.3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4:26" ht="15.5" x14ac:dyDescent="0.3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4:26" ht="15.5" x14ac:dyDescent="0.3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4:26" ht="15.5" x14ac:dyDescent="0.3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4:26" ht="15.5" x14ac:dyDescent="0.3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4:26" ht="15.5" x14ac:dyDescent="0.3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4:26" ht="15.5" x14ac:dyDescent="0.3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4:26" ht="15.5" x14ac:dyDescent="0.3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4:26" ht="15.5" x14ac:dyDescent="0.3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4:26" ht="15.5" x14ac:dyDescent="0.3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4:26" ht="15.5" x14ac:dyDescent="0.3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4:26" ht="15.5" x14ac:dyDescent="0.3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4:26" ht="15.5" x14ac:dyDescent="0.3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4:26" ht="15.5" x14ac:dyDescent="0.3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4:26" ht="15.5" x14ac:dyDescent="0.3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4:26" ht="15.5" x14ac:dyDescent="0.3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4:26" ht="15.5" x14ac:dyDescent="0.3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4:26" ht="15.5" x14ac:dyDescent="0.3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4:26" ht="15.5" x14ac:dyDescent="0.3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4:26" ht="15.5" x14ac:dyDescent="0.3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4:26" ht="15.5" x14ac:dyDescent="0.3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4:26" ht="15.5" x14ac:dyDescent="0.3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4:26" ht="15.5" x14ac:dyDescent="0.3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4:26" ht="15.5" x14ac:dyDescent="0.3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4:26" ht="15.5" x14ac:dyDescent="0.3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4:26" ht="15.5" x14ac:dyDescent="0.3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4:26" ht="15.5" x14ac:dyDescent="0.3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4:26" ht="15.5" x14ac:dyDescent="0.3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4:26" ht="15.5" x14ac:dyDescent="0.3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4:26" ht="15.5" x14ac:dyDescent="0.3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4:26" ht="15.5" x14ac:dyDescent="0.3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4:26" ht="15.5" x14ac:dyDescent="0.3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4:26" ht="15.5" x14ac:dyDescent="0.3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4:26" ht="15.5" x14ac:dyDescent="0.3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4:26" ht="15.5" x14ac:dyDescent="0.3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4:26" ht="15.5" x14ac:dyDescent="0.3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4:26" ht="15.5" x14ac:dyDescent="0.3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4:26" ht="15.5" x14ac:dyDescent="0.3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4:26" ht="15.5" x14ac:dyDescent="0.3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4:26" ht="15.5" x14ac:dyDescent="0.3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4:26" ht="15.5" x14ac:dyDescent="0.3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4:26" ht="15.5" x14ac:dyDescent="0.3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4:26" ht="15.5" x14ac:dyDescent="0.3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4:26" ht="15.5" x14ac:dyDescent="0.3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4:26" ht="15.5" x14ac:dyDescent="0.3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4:26" ht="15.5" x14ac:dyDescent="0.3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4:26" ht="15.5" x14ac:dyDescent="0.3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4:26" ht="15.5" x14ac:dyDescent="0.3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4:26" ht="15.5" x14ac:dyDescent="0.3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4:26" ht="15.5" x14ac:dyDescent="0.3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4:26" ht="15.5" x14ac:dyDescent="0.3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4:26" ht="15.5" x14ac:dyDescent="0.3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4:26" ht="15.5" x14ac:dyDescent="0.3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4:26" ht="15.5" x14ac:dyDescent="0.3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4:26" ht="15.5" x14ac:dyDescent="0.3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4:26" ht="15.5" x14ac:dyDescent="0.3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4:26" ht="15.5" x14ac:dyDescent="0.3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4:26" ht="15.5" x14ac:dyDescent="0.3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4:26" ht="15.5" x14ac:dyDescent="0.3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4:26" ht="15.5" x14ac:dyDescent="0.3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4:26" ht="15.5" x14ac:dyDescent="0.3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4:26" ht="15.5" x14ac:dyDescent="0.3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4:26" ht="15.5" x14ac:dyDescent="0.3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4:26" ht="15.5" x14ac:dyDescent="0.3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4:26" ht="15.5" x14ac:dyDescent="0.3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4:26" ht="15.5" x14ac:dyDescent="0.3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4:26" ht="15.5" x14ac:dyDescent="0.3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4:26" ht="15.5" x14ac:dyDescent="0.3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4:26" ht="15.5" x14ac:dyDescent="0.3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4:26" ht="15.5" x14ac:dyDescent="0.3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4:26" ht="15.5" x14ac:dyDescent="0.3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4:26" ht="15.5" x14ac:dyDescent="0.3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4:26" ht="15.5" x14ac:dyDescent="0.3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4:26" ht="15.5" x14ac:dyDescent="0.3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4:26" ht="15.5" x14ac:dyDescent="0.3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4:26" ht="15.5" x14ac:dyDescent="0.3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4:26" ht="15.5" x14ac:dyDescent="0.3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4:26" ht="15.5" x14ac:dyDescent="0.3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4:26" ht="15.5" x14ac:dyDescent="0.3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4:26" ht="15.5" x14ac:dyDescent="0.3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4:26" ht="15.5" x14ac:dyDescent="0.3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4:26" ht="15.5" x14ac:dyDescent="0.3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4:26" ht="15.5" x14ac:dyDescent="0.3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4:26" ht="15.5" x14ac:dyDescent="0.3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4:26" ht="15.5" x14ac:dyDescent="0.3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4:26" ht="15.5" x14ac:dyDescent="0.3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4:26" ht="15.5" x14ac:dyDescent="0.3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4:26" ht="15.5" x14ac:dyDescent="0.3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4:26" ht="15.5" x14ac:dyDescent="0.3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4:26" ht="15.5" x14ac:dyDescent="0.3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4:26" ht="15.5" x14ac:dyDescent="0.3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4:26" ht="15.5" x14ac:dyDescent="0.3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4:26" ht="15.5" x14ac:dyDescent="0.3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4:26" ht="15.5" x14ac:dyDescent="0.3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4:26" ht="15.5" x14ac:dyDescent="0.3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4:26" ht="15.5" x14ac:dyDescent="0.3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4:26" ht="15.5" x14ac:dyDescent="0.3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4:26" ht="15.5" x14ac:dyDescent="0.3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4:26" ht="15.5" x14ac:dyDescent="0.3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4:26" ht="15.5" x14ac:dyDescent="0.3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4:26" ht="15.5" x14ac:dyDescent="0.3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4:26" ht="15.5" x14ac:dyDescent="0.3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4:26" ht="15.5" x14ac:dyDescent="0.3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4:26" ht="15.5" x14ac:dyDescent="0.3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4:26" ht="15.5" x14ac:dyDescent="0.3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4:26" ht="15.5" x14ac:dyDescent="0.3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4:26" ht="15.5" x14ac:dyDescent="0.3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4:26" ht="15.5" x14ac:dyDescent="0.3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4:26" ht="15.5" x14ac:dyDescent="0.3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4:26" ht="15.5" x14ac:dyDescent="0.3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4:26" ht="15.5" x14ac:dyDescent="0.3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4:26" ht="15.5" x14ac:dyDescent="0.3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4:26" ht="15.5" x14ac:dyDescent="0.3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4:26" ht="15.5" x14ac:dyDescent="0.3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4:26" ht="15.5" x14ac:dyDescent="0.3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4:26" ht="15.5" x14ac:dyDescent="0.3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4:26" ht="15.5" x14ac:dyDescent="0.3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4:26" ht="15.5" x14ac:dyDescent="0.3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4:26" ht="15.5" x14ac:dyDescent="0.3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4:26" ht="15.5" x14ac:dyDescent="0.3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4:26" ht="15.5" x14ac:dyDescent="0.3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4:26" ht="15.5" x14ac:dyDescent="0.3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4:26" ht="15.5" x14ac:dyDescent="0.3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4:26" ht="15.5" x14ac:dyDescent="0.3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4:26" ht="15.5" x14ac:dyDescent="0.3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4:26" ht="15.5" x14ac:dyDescent="0.3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4:26" ht="15.5" x14ac:dyDescent="0.3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4:26" ht="15.5" x14ac:dyDescent="0.3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4:26" ht="15.5" x14ac:dyDescent="0.3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4:26" ht="15.5" x14ac:dyDescent="0.3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4:26" ht="15.5" x14ac:dyDescent="0.3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4:26" ht="15.5" x14ac:dyDescent="0.3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4:26" ht="15.5" x14ac:dyDescent="0.3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4:26" ht="15.5" x14ac:dyDescent="0.3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4:26" ht="15.5" x14ac:dyDescent="0.3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4:26" ht="15.5" x14ac:dyDescent="0.3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4:26" ht="15.5" x14ac:dyDescent="0.3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4:26" ht="15.5" x14ac:dyDescent="0.3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4:26" ht="15.5" x14ac:dyDescent="0.3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4:26" ht="15.5" x14ac:dyDescent="0.3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4:26" ht="15.5" x14ac:dyDescent="0.3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4:26" ht="15.5" x14ac:dyDescent="0.3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4:26" ht="15.5" x14ac:dyDescent="0.3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4:26" ht="15.5" x14ac:dyDescent="0.3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4:26" ht="15.5" x14ac:dyDescent="0.3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4:26" ht="15.5" x14ac:dyDescent="0.3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4:26" ht="15.5" x14ac:dyDescent="0.3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4:26" ht="15.5" x14ac:dyDescent="0.3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4:26" ht="15.5" x14ac:dyDescent="0.3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4:26" ht="15.5" x14ac:dyDescent="0.3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4:26" ht="15.5" x14ac:dyDescent="0.3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4:26" ht="15.5" x14ac:dyDescent="0.3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4:26" ht="15.5" x14ac:dyDescent="0.3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4:26" ht="15.5" x14ac:dyDescent="0.3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4:26" ht="15.5" x14ac:dyDescent="0.3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4:26" ht="15.5" x14ac:dyDescent="0.3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4:26" ht="15.5" x14ac:dyDescent="0.3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4:26" ht="15.5" x14ac:dyDescent="0.3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4:26" ht="15.5" x14ac:dyDescent="0.3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4:26" ht="15.5" x14ac:dyDescent="0.3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4:26" ht="15.5" x14ac:dyDescent="0.3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4:26" ht="15.5" x14ac:dyDescent="0.3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4:26" ht="15.5" x14ac:dyDescent="0.3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4:26" ht="15.5" x14ac:dyDescent="0.3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4:26" ht="15.5" x14ac:dyDescent="0.3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4:26" ht="15.5" x14ac:dyDescent="0.3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4:26" ht="15.5" x14ac:dyDescent="0.3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4:26" ht="15.5" x14ac:dyDescent="0.3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4:26" ht="15.5" x14ac:dyDescent="0.3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4:26" ht="15.5" x14ac:dyDescent="0.3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4:26" ht="15.5" x14ac:dyDescent="0.3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4:26" ht="15.5" x14ac:dyDescent="0.3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4:26" ht="15.5" x14ac:dyDescent="0.3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4:26" ht="15.5" x14ac:dyDescent="0.3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4:26" ht="15.5" x14ac:dyDescent="0.3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4:26" ht="15.5" x14ac:dyDescent="0.3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4:26" ht="15.5" x14ac:dyDescent="0.3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4:26" ht="15.5" x14ac:dyDescent="0.3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4:26" ht="15.5" x14ac:dyDescent="0.3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4:26" ht="15.5" x14ac:dyDescent="0.3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4:26" ht="15.5" x14ac:dyDescent="0.3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4:26" ht="15.5" x14ac:dyDescent="0.3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4:26" ht="15.5" x14ac:dyDescent="0.3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4:26" ht="15.5" x14ac:dyDescent="0.3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4:26" ht="15.5" x14ac:dyDescent="0.3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4:26" ht="15.5" x14ac:dyDescent="0.3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4:26" ht="15.5" x14ac:dyDescent="0.3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4:26" ht="15.5" x14ac:dyDescent="0.3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4:26" ht="15.5" x14ac:dyDescent="0.3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4:26" ht="15.5" x14ac:dyDescent="0.3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4:26" ht="15.5" x14ac:dyDescent="0.3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4:26" ht="15.5" x14ac:dyDescent="0.3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4:26" ht="15.5" x14ac:dyDescent="0.3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4:26" ht="15.5" x14ac:dyDescent="0.3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4:26" ht="15.5" x14ac:dyDescent="0.3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4:26" ht="15.5" x14ac:dyDescent="0.3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4:26" ht="15.5" x14ac:dyDescent="0.3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4:26" ht="15.5" x14ac:dyDescent="0.3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4:26" ht="15.5" x14ac:dyDescent="0.3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4:26" ht="15.5" x14ac:dyDescent="0.3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4:26" ht="15.5" x14ac:dyDescent="0.3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4:26" ht="15.5" x14ac:dyDescent="0.3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4:26" ht="15.5" x14ac:dyDescent="0.3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4:26" ht="15.5" x14ac:dyDescent="0.3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4:26" ht="15.5" x14ac:dyDescent="0.3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4:26" ht="15.5" x14ac:dyDescent="0.3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4:26" ht="15.5" x14ac:dyDescent="0.3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4:26" ht="15.5" x14ac:dyDescent="0.3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4:26" ht="15.5" x14ac:dyDescent="0.3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4:26" ht="15.5" x14ac:dyDescent="0.3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4:26" ht="15.5" x14ac:dyDescent="0.3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4:26" ht="15.5" x14ac:dyDescent="0.3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4:26" ht="15.5" x14ac:dyDescent="0.3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4:26" ht="15.5" x14ac:dyDescent="0.3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4:26" ht="15.5" x14ac:dyDescent="0.3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4:26" ht="15.5" x14ac:dyDescent="0.3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4:26" ht="15.5" x14ac:dyDescent="0.3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4:26" ht="15.5" x14ac:dyDescent="0.3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4:26" ht="15.5" x14ac:dyDescent="0.3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4:26" ht="15.5" x14ac:dyDescent="0.3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4:26" ht="15.5" x14ac:dyDescent="0.3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4:26" ht="15.5" x14ac:dyDescent="0.3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4:26" ht="15.5" x14ac:dyDescent="0.3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4:26" ht="15.5" x14ac:dyDescent="0.3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4:26" ht="15.5" x14ac:dyDescent="0.3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4:26" ht="15.5" x14ac:dyDescent="0.3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4:26" ht="15.5" x14ac:dyDescent="0.3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4:26" ht="15.5" x14ac:dyDescent="0.3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4:26" ht="15.5" x14ac:dyDescent="0.3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4:26" ht="15.5" x14ac:dyDescent="0.3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4:26" ht="15.5" x14ac:dyDescent="0.3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4:26" ht="15.5" x14ac:dyDescent="0.3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4:26" ht="15.5" x14ac:dyDescent="0.3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4:26" ht="15.5" x14ac:dyDescent="0.3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4:26" ht="15.5" x14ac:dyDescent="0.3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4:26" ht="15.5" x14ac:dyDescent="0.3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4:26" ht="15.5" x14ac:dyDescent="0.3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4:26" ht="15.5" x14ac:dyDescent="0.3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4:26" ht="15.5" x14ac:dyDescent="0.3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4:26" ht="15.5" x14ac:dyDescent="0.3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4:26" ht="15.5" x14ac:dyDescent="0.3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4:26" ht="15.5" x14ac:dyDescent="0.3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4:26" ht="15.5" x14ac:dyDescent="0.3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4:26" ht="15.5" x14ac:dyDescent="0.3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4:26" ht="15.5" x14ac:dyDescent="0.3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4:26" ht="15.5" x14ac:dyDescent="0.3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4:26" ht="15.5" x14ac:dyDescent="0.3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4:26" ht="15.5" x14ac:dyDescent="0.3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4:26" ht="15.5" x14ac:dyDescent="0.3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4:26" ht="15.5" x14ac:dyDescent="0.3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4:26" ht="15.5" x14ac:dyDescent="0.3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4:26" ht="15.5" x14ac:dyDescent="0.3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4:26" ht="15.5" x14ac:dyDescent="0.3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4:26" ht="15.5" x14ac:dyDescent="0.3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4:26" ht="15.5" x14ac:dyDescent="0.3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4:26" ht="15.5" x14ac:dyDescent="0.3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4:26" ht="15.5" x14ac:dyDescent="0.3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4:26" ht="15.5" x14ac:dyDescent="0.3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4:26" ht="15.5" x14ac:dyDescent="0.3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4:26" ht="15.5" x14ac:dyDescent="0.3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4:26" ht="15.5" x14ac:dyDescent="0.3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4:26" ht="15.5" x14ac:dyDescent="0.3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4:26" ht="15.5" x14ac:dyDescent="0.3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4:26" ht="15.5" x14ac:dyDescent="0.3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4:26" ht="15.5" x14ac:dyDescent="0.3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4:26" ht="15.5" x14ac:dyDescent="0.3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4:26" ht="15.5" x14ac:dyDescent="0.3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4:26" ht="15.5" x14ac:dyDescent="0.3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4:26" ht="15.5" x14ac:dyDescent="0.3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4:26" ht="15.5" x14ac:dyDescent="0.3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4:26" ht="15.5" x14ac:dyDescent="0.3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4:26" ht="15.5" x14ac:dyDescent="0.3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4:26" ht="15.5" x14ac:dyDescent="0.3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4:26" ht="15.5" x14ac:dyDescent="0.3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4:26" ht="15.5" x14ac:dyDescent="0.3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4:26" ht="15.5" x14ac:dyDescent="0.3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4:26" ht="15.5" x14ac:dyDescent="0.3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4:26" ht="15.5" x14ac:dyDescent="0.3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4:26" ht="15.5" x14ac:dyDescent="0.3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4:26" ht="15.5" x14ac:dyDescent="0.3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4:26" ht="15.5" x14ac:dyDescent="0.3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4:26" ht="15.5" x14ac:dyDescent="0.3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4:26" ht="15.5" x14ac:dyDescent="0.3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4:26" ht="15.5" x14ac:dyDescent="0.3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4:26" ht="15.5" x14ac:dyDescent="0.3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4:26" ht="15.5" x14ac:dyDescent="0.3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4:26" ht="15.5" x14ac:dyDescent="0.3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4:26" ht="15.5" x14ac:dyDescent="0.3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4:26" ht="15.5" x14ac:dyDescent="0.3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4:26" ht="15.5" x14ac:dyDescent="0.3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4:26" ht="15.5" x14ac:dyDescent="0.3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4:26" ht="15.5" x14ac:dyDescent="0.3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4:26" ht="15.5" x14ac:dyDescent="0.3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4:26" ht="15.5" x14ac:dyDescent="0.3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4:26" ht="15.5" x14ac:dyDescent="0.3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4:26" ht="15.5" x14ac:dyDescent="0.3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4:26" ht="15.5" x14ac:dyDescent="0.3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4:26" ht="15.5" x14ac:dyDescent="0.3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4:26" ht="15.5" x14ac:dyDescent="0.3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4:26" ht="15.5" x14ac:dyDescent="0.3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4:26" ht="15.5" x14ac:dyDescent="0.3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4:26" ht="15.5" x14ac:dyDescent="0.3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4:26" ht="15.5" x14ac:dyDescent="0.3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4:26" ht="15.5" x14ac:dyDescent="0.3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4:26" ht="15.5" x14ac:dyDescent="0.3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4:26" ht="15.5" x14ac:dyDescent="0.3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4:26" ht="15.5" x14ac:dyDescent="0.3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4:26" ht="15.5" x14ac:dyDescent="0.3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4:26" ht="15.5" x14ac:dyDescent="0.3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4:26" ht="15.5" x14ac:dyDescent="0.3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4:26" ht="15.5" x14ac:dyDescent="0.3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4:26" ht="15.5" x14ac:dyDescent="0.3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4:26" ht="15.5" x14ac:dyDescent="0.3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4:26" ht="15.5" x14ac:dyDescent="0.3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4:26" ht="15.5" x14ac:dyDescent="0.3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4:26" ht="15.5" x14ac:dyDescent="0.3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4:26" ht="15.5" x14ac:dyDescent="0.3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4:26" ht="15.5" x14ac:dyDescent="0.3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4:26" ht="15.5" x14ac:dyDescent="0.3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4:26" ht="15.5" x14ac:dyDescent="0.3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4:26" ht="15.5" x14ac:dyDescent="0.3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4:26" ht="15.5" x14ac:dyDescent="0.3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4:26" ht="15.5" x14ac:dyDescent="0.3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4:26" ht="15.5" x14ac:dyDescent="0.3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4:26" ht="15.5" x14ac:dyDescent="0.3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4:26" ht="15.5" x14ac:dyDescent="0.3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4:26" ht="15.5" x14ac:dyDescent="0.3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4:26" ht="15.5" x14ac:dyDescent="0.3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4:26" ht="15.5" x14ac:dyDescent="0.3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4:26" ht="15.5" x14ac:dyDescent="0.3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4:26" ht="15.5" x14ac:dyDescent="0.3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4:26" ht="15.5" x14ac:dyDescent="0.3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4:26" ht="15.5" x14ac:dyDescent="0.3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4:26" ht="15.5" x14ac:dyDescent="0.3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4:26" ht="15.5" x14ac:dyDescent="0.3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4:26" ht="15.5" x14ac:dyDescent="0.3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4:26" ht="15.5" x14ac:dyDescent="0.3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4:26" ht="15.5" x14ac:dyDescent="0.3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4:26" ht="15.5" x14ac:dyDescent="0.3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4:26" ht="15.5" x14ac:dyDescent="0.3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4:26" ht="15.5" x14ac:dyDescent="0.3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4:26" ht="15.5" x14ac:dyDescent="0.3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4:26" ht="15.5" x14ac:dyDescent="0.3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4:26" ht="15.5" x14ac:dyDescent="0.3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4:26" ht="15.5" x14ac:dyDescent="0.3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4:26" ht="15.5" x14ac:dyDescent="0.3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4:26" ht="15.5" x14ac:dyDescent="0.3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4:26" ht="15.5" x14ac:dyDescent="0.3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4:26" ht="15.5" x14ac:dyDescent="0.3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4:26" ht="15.5" x14ac:dyDescent="0.3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4:26" ht="15.5" x14ac:dyDescent="0.3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4:26" ht="15.5" x14ac:dyDescent="0.3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4:26" ht="15.5" x14ac:dyDescent="0.3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4:26" ht="15.5" x14ac:dyDescent="0.3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4:26" ht="15.5" x14ac:dyDescent="0.3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4:26" ht="15.5" x14ac:dyDescent="0.3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4:26" ht="15.5" x14ac:dyDescent="0.3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4:26" ht="15.5" x14ac:dyDescent="0.3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4:26" ht="15.5" x14ac:dyDescent="0.3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4:26" ht="15.5" x14ac:dyDescent="0.3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4:26" ht="15.5" x14ac:dyDescent="0.3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4:26" ht="15.5" x14ac:dyDescent="0.3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4:26" ht="15.5" x14ac:dyDescent="0.3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4:26" ht="15.5" x14ac:dyDescent="0.3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4:26" ht="15.5" x14ac:dyDescent="0.3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4:26" ht="15.5" x14ac:dyDescent="0.3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4:26" ht="15.5" x14ac:dyDescent="0.3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4:26" ht="15.5" x14ac:dyDescent="0.3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4:26" ht="15.5" x14ac:dyDescent="0.3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4:26" ht="15.5" x14ac:dyDescent="0.3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4:26" ht="15.5" x14ac:dyDescent="0.3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4:26" ht="15.5" x14ac:dyDescent="0.3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4:26" ht="15.5" x14ac:dyDescent="0.3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4:26" ht="15.5" x14ac:dyDescent="0.3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4:26" ht="15.5" x14ac:dyDescent="0.3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4:26" ht="15.5" x14ac:dyDescent="0.3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4:26" ht="15.5" x14ac:dyDescent="0.3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4:26" ht="15.5" x14ac:dyDescent="0.3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4:26" ht="15.5" x14ac:dyDescent="0.3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4:26" ht="15.5" x14ac:dyDescent="0.3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4:26" ht="15.5" x14ac:dyDescent="0.3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4:26" ht="15.5" x14ac:dyDescent="0.3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4:26" ht="15.5" x14ac:dyDescent="0.3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4:26" ht="15.5" x14ac:dyDescent="0.3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4:26" ht="15.5" x14ac:dyDescent="0.3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4:26" ht="15.5" x14ac:dyDescent="0.3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4:26" ht="15.5" x14ac:dyDescent="0.3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4:26" ht="15.5" x14ac:dyDescent="0.3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4:26" ht="15.5" x14ac:dyDescent="0.3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4:26" ht="15.5" x14ac:dyDescent="0.3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4:26" ht="15.5" x14ac:dyDescent="0.3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4:26" ht="15.5" x14ac:dyDescent="0.3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4:26" ht="15.5" x14ac:dyDescent="0.3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4:26" ht="15.5" x14ac:dyDescent="0.3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4:26" ht="15.5" x14ac:dyDescent="0.3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4:26" ht="15.5" x14ac:dyDescent="0.3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4:26" ht="15.5" x14ac:dyDescent="0.3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4:26" ht="15.5" x14ac:dyDescent="0.3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4:26" ht="15.5" x14ac:dyDescent="0.3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4:26" ht="15.5" x14ac:dyDescent="0.3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4:26" ht="15.5" x14ac:dyDescent="0.3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4:26" ht="15.5" x14ac:dyDescent="0.3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4:26" ht="15.5" x14ac:dyDescent="0.3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4:26" ht="15.5" x14ac:dyDescent="0.3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4:26" ht="15.5" x14ac:dyDescent="0.3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4:26" ht="15.5" x14ac:dyDescent="0.3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4:26" ht="15.5" x14ac:dyDescent="0.3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4:26" ht="15.5" x14ac:dyDescent="0.3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4:26" ht="15.5" x14ac:dyDescent="0.3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4:26" ht="15.5" x14ac:dyDescent="0.3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4:26" ht="15.5" x14ac:dyDescent="0.3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4:26" ht="15.5" x14ac:dyDescent="0.3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4:26" ht="15.5" x14ac:dyDescent="0.3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4:26" ht="15.5" x14ac:dyDescent="0.3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4:26" ht="15.5" x14ac:dyDescent="0.3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4:26" ht="15.5" x14ac:dyDescent="0.3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4:26" ht="15.5" x14ac:dyDescent="0.3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4:26" ht="15.5" x14ac:dyDescent="0.3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4:26" ht="15.5" x14ac:dyDescent="0.3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4:26" ht="15.5" x14ac:dyDescent="0.3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4:26" ht="15.5" x14ac:dyDescent="0.3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4:26" ht="15.5" x14ac:dyDescent="0.3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4:26" ht="15.5" x14ac:dyDescent="0.3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4:26" ht="15.5" x14ac:dyDescent="0.3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4:26" ht="15.5" x14ac:dyDescent="0.3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4:26" ht="15.5" x14ac:dyDescent="0.3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4:26" ht="15.5" x14ac:dyDescent="0.3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4:26" ht="15.5" x14ac:dyDescent="0.3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4:26" ht="15.5" x14ac:dyDescent="0.3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4:26" ht="15.5" x14ac:dyDescent="0.3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4:26" ht="15.5" x14ac:dyDescent="0.3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4:26" ht="15.5" x14ac:dyDescent="0.3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4:26" ht="15.5" x14ac:dyDescent="0.3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4:26" ht="15.5" x14ac:dyDescent="0.3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4:26" ht="15.5" x14ac:dyDescent="0.3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4:26" ht="15.5" x14ac:dyDescent="0.3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4:26" ht="15.5" x14ac:dyDescent="0.3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4:26" ht="15.5" x14ac:dyDescent="0.3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4:26" ht="15.5" x14ac:dyDescent="0.3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4:26" ht="15.5" x14ac:dyDescent="0.3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4:26" ht="15.5" x14ac:dyDescent="0.3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4:26" ht="15.5" x14ac:dyDescent="0.3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4:26" ht="15.5" x14ac:dyDescent="0.3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4:26" ht="15.5" x14ac:dyDescent="0.3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4:26" ht="15.5" x14ac:dyDescent="0.3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4:26" ht="15.5" x14ac:dyDescent="0.3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4:26" ht="15.5" x14ac:dyDescent="0.3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4:26" ht="15.5" x14ac:dyDescent="0.35"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4:26" ht="15.5" x14ac:dyDescent="0.35"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4:26" ht="15.5" x14ac:dyDescent="0.35"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4:26" ht="15.5" x14ac:dyDescent="0.35"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4:26" ht="15.5" x14ac:dyDescent="0.35"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">
    <mergeCell ref="B22:L22"/>
    <mergeCell ref="A7:M7"/>
    <mergeCell ref="A8:F8"/>
    <mergeCell ref="G8:G12"/>
    <mergeCell ref="H8:M8"/>
    <mergeCell ref="D9:F9"/>
    <mergeCell ref="K9:M9"/>
    <mergeCell ref="K10:M10"/>
    <mergeCell ref="D14:L14"/>
    <mergeCell ref="F16:J16"/>
    <mergeCell ref="F17:I17"/>
    <mergeCell ref="F18:I18"/>
    <mergeCell ref="B21:L21"/>
    <mergeCell ref="A11:C11"/>
    <mergeCell ref="D11:F11"/>
    <mergeCell ref="H11:J11"/>
    <mergeCell ref="K11:M11"/>
    <mergeCell ref="A12:C12"/>
    <mergeCell ref="D12:F12"/>
    <mergeCell ref="H12:J12"/>
    <mergeCell ref="K12:M12"/>
    <mergeCell ref="A6:C6"/>
    <mergeCell ref="D6:M6"/>
    <mergeCell ref="A9:C9"/>
    <mergeCell ref="A10:C10"/>
    <mergeCell ref="H9:J9"/>
    <mergeCell ref="H10:J10"/>
    <mergeCell ref="D10:F10"/>
    <mergeCell ref="A1:M1"/>
    <mergeCell ref="A2:M2"/>
    <mergeCell ref="A3:M3"/>
    <mergeCell ref="A4:M4"/>
    <mergeCell ref="A5:M5"/>
  </mergeCells>
  <dataValidations count="1">
    <dataValidation type="list" allowBlank="1" showErrorMessage="1" sqref="J17:J18" xr:uid="{00000000-0002-0000-0100-000000000000}">
      <formula1>"Yes"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tabSelected="1" topLeftCell="A3" workbookViewId="0">
      <selection activeCell="D11" sqref="D11"/>
    </sheetView>
  </sheetViews>
  <sheetFormatPr defaultColWidth="11.25" defaultRowHeight="15" customHeight="1" x14ac:dyDescent="0.35"/>
  <cols>
    <col min="1" max="1" width="4.6640625" customWidth="1"/>
    <col min="2" max="3" width="21.75" customWidth="1"/>
    <col min="4" max="4" width="32.6640625" customWidth="1"/>
    <col min="5" max="5" width="12" customWidth="1"/>
    <col min="6" max="6" width="8.33203125" customWidth="1"/>
    <col min="7" max="7" width="7.4140625" customWidth="1"/>
    <col min="8" max="12" width="10.6640625" customWidth="1"/>
    <col min="13" max="13" width="11" customWidth="1"/>
    <col min="14" max="26" width="10.6640625" customWidth="1"/>
  </cols>
  <sheetData>
    <row r="1" spans="1:26" ht="18.75" customHeight="1" x14ac:dyDescent="0.45">
      <c r="A1" s="108" t="s">
        <v>42</v>
      </c>
      <c r="B1" s="109"/>
      <c r="C1" s="109"/>
      <c r="D1" s="109"/>
      <c r="E1" s="109"/>
      <c r="F1" s="109"/>
      <c r="G1" s="109"/>
      <c r="H1" s="109"/>
      <c r="I1" s="109"/>
      <c r="J1" s="110"/>
      <c r="K1" s="37"/>
      <c r="L1" s="37"/>
      <c r="M1" s="37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5">
      <c r="A2" s="111" t="s">
        <v>43</v>
      </c>
      <c r="B2" s="112"/>
      <c r="C2" s="112"/>
      <c r="D2" s="112"/>
      <c r="E2" s="112"/>
      <c r="F2" s="112"/>
      <c r="G2" s="112"/>
      <c r="H2" s="112"/>
      <c r="I2" s="112"/>
      <c r="J2" s="113"/>
      <c r="K2" s="37"/>
      <c r="L2" s="37"/>
      <c r="M2" s="37"/>
      <c r="N2" s="3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5">
      <c r="A3" s="111" t="s">
        <v>61</v>
      </c>
      <c r="B3" s="112"/>
      <c r="C3" s="112"/>
      <c r="D3" s="112"/>
      <c r="E3" s="112"/>
      <c r="F3" s="112"/>
      <c r="G3" s="112"/>
      <c r="H3" s="112"/>
      <c r="I3" s="112"/>
      <c r="J3" s="113"/>
      <c r="K3" s="37"/>
      <c r="L3" s="37"/>
      <c r="M3" s="37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5">
      <c r="A4" s="111"/>
      <c r="B4" s="112"/>
      <c r="C4" s="112"/>
      <c r="D4" s="112"/>
      <c r="E4" s="112"/>
      <c r="F4" s="112"/>
      <c r="G4" s="112"/>
      <c r="H4" s="112"/>
      <c r="I4" s="112"/>
      <c r="J4" s="113"/>
      <c r="K4" s="37"/>
      <c r="L4" s="37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 x14ac:dyDescent="0.45">
      <c r="A5" s="38"/>
      <c r="B5" s="39"/>
      <c r="C5" s="39"/>
      <c r="D5" s="39"/>
      <c r="E5" s="39"/>
      <c r="F5" s="39"/>
      <c r="G5" s="39"/>
      <c r="H5" s="39"/>
      <c r="I5" s="39"/>
      <c r="J5" s="40"/>
      <c r="K5" s="39"/>
      <c r="L5" s="27"/>
      <c r="M5" s="27"/>
      <c r="N5" s="2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5" x14ac:dyDescent="0.45">
      <c r="A6" s="38"/>
      <c r="B6" s="106" t="s">
        <v>13</v>
      </c>
      <c r="C6" s="106" t="s">
        <v>125</v>
      </c>
      <c r="D6" s="106" t="s">
        <v>117</v>
      </c>
      <c r="E6" s="126" t="s">
        <v>118</v>
      </c>
      <c r="F6" s="126"/>
      <c r="G6" s="126" t="s">
        <v>119</v>
      </c>
      <c r="H6" s="126"/>
      <c r="I6" s="85"/>
      <c r="J6" s="86"/>
      <c r="K6" s="39"/>
      <c r="L6" s="27"/>
      <c r="M6" s="27"/>
      <c r="N6" s="2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 x14ac:dyDescent="0.45">
      <c r="A7" s="38"/>
      <c r="B7" s="82" t="s">
        <v>110</v>
      </c>
      <c r="C7" s="83">
        <v>99</v>
      </c>
      <c r="D7" s="107" t="s">
        <v>131</v>
      </c>
      <c r="E7" s="127" t="s">
        <v>120</v>
      </c>
      <c r="F7" s="127"/>
      <c r="G7" s="127" t="s">
        <v>121</v>
      </c>
      <c r="H7" s="127"/>
      <c r="I7" s="39"/>
      <c r="J7" s="40"/>
      <c r="K7" s="39"/>
      <c r="L7" s="27"/>
      <c r="M7" s="27"/>
      <c r="N7" s="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 x14ac:dyDescent="0.45">
      <c r="A8" s="38"/>
      <c r="B8" s="82" t="s">
        <v>111</v>
      </c>
      <c r="C8" s="83">
        <v>140</v>
      </c>
      <c r="D8" s="107" t="s">
        <v>130</v>
      </c>
      <c r="E8" s="127" t="s">
        <v>120</v>
      </c>
      <c r="F8" s="127"/>
      <c r="G8" s="127" t="s">
        <v>121</v>
      </c>
      <c r="H8" s="127"/>
      <c r="I8" s="39"/>
      <c r="J8" s="40"/>
      <c r="K8" s="39"/>
      <c r="L8" s="27"/>
      <c r="M8" s="27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 x14ac:dyDescent="0.45">
      <c r="A9" s="38"/>
      <c r="B9" s="82" t="s">
        <v>17</v>
      </c>
      <c r="C9" s="83">
        <v>99</v>
      </c>
      <c r="D9" s="107" t="s">
        <v>134</v>
      </c>
      <c r="E9" s="127" t="s">
        <v>120</v>
      </c>
      <c r="F9" s="127"/>
      <c r="G9" s="127" t="s">
        <v>123</v>
      </c>
      <c r="H9" s="127"/>
      <c r="I9" s="39"/>
      <c r="J9" s="40"/>
      <c r="K9" s="39"/>
      <c r="L9" s="27"/>
      <c r="M9" s="27"/>
      <c r="N9" s="2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5" x14ac:dyDescent="0.45">
      <c r="A10" s="38"/>
      <c r="B10" s="131" t="s">
        <v>126</v>
      </c>
      <c r="C10" s="132"/>
      <c r="D10" s="106" t="s">
        <v>127</v>
      </c>
      <c r="E10" s="126" t="s">
        <v>128</v>
      </c>
      <c r="F10" s="126"/>
      <c r="G10" s="126" t="s">
        <v>119</v>
      </c>
      <c r="H10" s="126"/>
      <c r="I10" s="76"/>
      <c r="J10" s="40"/>
      <c r="K10" s="76"/>
      <c r="L10" s="77"/>
      <c r="M10" s="77"/>
      <c r="N10" s="77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8.5" x14ac:dyDescent="0.45">
      <c r="A11" s="38"/>
      <c r="B11" s="82" t="s">
        <v>113</v>
      </c>
      <c r="C11" s="83">
        <v>350</v>
      </c>
      <c r="D11" s="107" t="s">
        <v>132</v>
      </c>
      <c r="E11" s="128" t="s">
        <v>120</v>
      </c>
      <c r="F11" s="129"/>
      <c r="G11" s="130" t="s">
        <v>121</v>
      </c>
      <c r="H11" s="129"/>
      <c r="I11" s="39"/>
      <c r="J11" s="40"/>
      <c r="K11" s="39"/>
      <c r="L11" s="27"/>
      <c r="M11" s="27"/>
      <c r="N11" s="2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 x14ac:dyDescent="0.45">
      <c r="A12" s="38"/>
      <c r="B12" s="82" t="s">
        <v>112</v>
      </c>
      <c r="C12" s="83">
        <v>180</v>
      </c>
      <c r="D12" s="107" t="s">
        <v>134</v>
      </c>
      <c r="E12" s="128" t="s">
        <v>120</v>
      </c>
      <c r="F12" s="129"/>
      <c r="G12" s="130" t="s">
        <v>122</v>
      </c>
      <c r="H12" s="129"/>
      <c r="I12" s="76"/>
      <c r="J12" s="40"/>
      <c r="K12" s="76"/>
      <c r="L12" s="77"/>
      <c r="M12" s="77"/>
      <c r="N12" s="77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8.5" x14ac:dyDescent="0.45">
      <c r="A13" s="38"/>
      <c r="B13" s="114" t="s">
        <v>129</v>
      </c>
      <c r="C13" s="115"/>
      <c r="D13" s="116"/>
      <c r="E13" s="39"/>
      <c r="F13" s="39"/>
      <c r="G13" s="39"/>
      <c r="H13" s="39"/>
      <c r="I13" s="39"/>
      <c r="J13" s="40"/>
      <c r="K13" s="39"/>
      <c r="L13" s="27"/>
      <c r="M13" s="27"/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38"/>
      <c r="B14" s="79"/>
      <c r="C14" s="80"/>
      <c r="D14" s="80"/>
      <c r="E14" s="76"/>
      <c r="F14" s="76"/>
      <c r="G14" s="76"/>
      <c r="H14" s="76"/>
      <c r="I14" s="76"/>
      <c r="J14" s="40"/>
      <c r="K14" s="76"/>
      <c r="L14" s="77"/>
      <c r="M14" s="77"/>
      <c r="N14" s="77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8.5" x14ac:dyDescent="0.45">
      <c r="A15" s="38"/>
      <c r="B15" s="79"/>
      <c r="C15" s="80"/>
      <c r="D15" s="80"/>
      <c r="E15" s="76"/>
      <c r="F15" s="76"/>
      <c r="G15" s="76"/>
      <c r="H15" s="76"/>
      <c r="I15" s="76"/>
      <c r="J15" s="40"/>
      <c r="K15" s="76"/>
      <c r="L15" s="77"/>
      <c r="M15" s="77"/>
      <c r="N15" s="7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8.5" x14ac:dyDescent="0.45">
      <c r="A16" s="38"/>
      <c r="B16" s="81"/>
      <c r="C16" s="81"/>
      <c r="D16" s="81"/>
      <c r="E16" s="39"/>
      <c r="F16" s="39"/>
      <c r="G16" s="39"/>
      <c r="H16" s="39"/>
      <c r="I16" s="39"/>
      <c r="J16" s="40"/>
      <c r="K16" s="39"/>
      <c r="L16" s="27"/>
      <c r="M16" s="27"/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 x14ac:dyDescent="0.45">
      <c r="A17" s="41"/>
      <c r="B17" s="117" t="s">
        <v>62</v>
      </c>
      <c r="C17" s="118"/>
      <c r="D17" s="118"/>
      <c r="E17" s="118"/>
      <c r="F17" s="118"/>
      <c r="G17" s="118"/>
      <c r="H17" s="118"/>
      <c r="I17" s="118"/>
      <c r="J17" s="119"/>
      <c r="K17" s="39"/>
      <c r="L17" s="27"/>
      <c r="M17" s="27"/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20"/>
      <c r="B18" s="112"/>
      <c r="C18" s="112"/>
      <c r="D18" s="112"/>
      <c r="E18" s="112"/>
      <c r="F18" s="112"/>
      <c r="G18" s="112"/>
      <c r="H18" s="112"/>
      <c r="I18" s="112"/>
      <c r="J18" s="112"/>
      <c r="K18" s="12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42" t="s">
        <v>63</v>
      </c>
      <c r="B19" s="42" t="s">
        <v>64</v>
      </c>
      <c r="C19" s="42" t="s">
        <v>65</v>
      </c>
      <c r="D19" s="42" t="s">
        <v>54</v>
      </c>
      <c r="E19" s="42" t="s">
        <v>66</v>
      </c>
      <c r="F19" s="43" t="s">
        <v>67</v>
      </c>
      <c r="G19" s="122" t="s">
        <v>68</v>
      </c>
      <c r="H19" s="123"/>
      <c r="I19" s="123"/>
      <c r="J19" s="124"/>
      <c r="K19" s="18"/>
      <c r="L19" s="18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44">
        <v>0</v>
      </c>
      <c r="B20" s="44" t="s">
        <v>69</v>
      </c>
      <c r="C20" s="44" t="s">
        <v>70</v>
      </c>
      <c r="D20" s="45" t="s">
        <v>71</v>
      </c>
      <c r="E20" s="46">
        <v>36557</v>
      </c>
      <c r="F20" s="47">
        <f t="shared" ref="F20:F120" ca="1" si="0">DATEDIF(E20,TODAY(),"Y")</f>
        <v>26</v>
      </c>
      <c r="G20" s="125" t="s">
        <v>17</v>
      </c>
      <c r="H20" s="109"/>
      <c r="I20" s="109"/>
      <c r="J20" s="110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5" x14ac:dyDescent="0.35">
      <c r="A21" s="50">
        <v>1</v>
      </c>
      <c r="B21" s="50"/>
      <c r="C21" s="50"/>
      <c r="D21" s="50"/>
      <c r="E21" s="51"/>
      <c r="F21" s="47">
        <f t="shared" ca="1" si="0"/>
        <v>126</v>
      </c>
      <c r="G21" s="133"/>
      <c r="H21" s="109"/>
      <c r="I21" s="109"/>
      <c r="J21" s="110"/>
      <c r="K21" s="49"/>
      <c r="L21" s="48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5" x14ac:dyDescent="0.35">
      <c r="A22" s="50">
        <v>2</v>
      </c>
      <c r="B22" s="50"/>
      <c r="C22" s="50"/>
      <c r="D22" s="50"/>
      <c r="E22" s="51"/>
      <c r="F22" s="47">
        <f t="shared" ca="1" si="0"/>
        <v>126</v>
      </c>
      <c r="G22" s="133"/>
      <c r="H22" s="109"/>
      <c r="I22" s="109"/>
      <c r="J22" s="110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5" x14ac:dyDescent="0.35">
      <c r="A23" s="50">
        <v>3</v>
      </c>
      <c r="B23" s="50"/>
      <c r="C23" s="50"/>
      <c r="D23" s="50"/>
      <c r="E23" s="51"/>
      <c r="F23" s="47">
        <f t="shared" ca="1" si="0"/>
        <v>126</v>
      </c>
      <c r="G23" s="133"/>
      <c r="H23" s="109"/>
      <c r="I23" s="109"/>
      <c r="J23" s="110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5" x14ac:dyDescent="0.35">
      <c r="A24" s="50">
        <v>4</v>
      </c>
      <c r="B24" s="50"/>
      <c r="C24" s="50"/>
      <c r="D24" s="50"/>
      <c r="E24" s="51"/>
      <c r="F24" s="47">
        <f t="shared" ca="1" si="0"/>
        <v>126</v>
      </c>
      <c r="G24" s="133"/>
      <c r="H24" s="109"/>
      <c r="I24" s="109"/>
      <c r="J24" s="110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5" x14ac:dyDescent="0.35">
      <c r="A25" s="50">
        <v>5</v>
      </c>
      <c r="B25" s="50"/>
      <c r="C25" s="50"/>
      <c r="D25" s="50"/>
      <c r="E25" s="51"/>
      <c r="F25" s="47">
        <f t="shared" ca="1" si="0"/>
        <v>126</v>
      </c>
      <c r="G25" s="133"/>
      <c r="H25" s="109"/>
      <c r="I25" s="109"/>
      <c r="J25" s="11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5" x14ac:dyDescent="0.35">
      <c r="A26" s="50">
        <v>6</v>
      </c>
      <c r="B26" s="50"/>
      <c r="C26" s="50"/>
      <c r="D26" s="50"/>
      <c r="E26" s="51"/>
      <c r="F26" s="47">
        <f t="shared" ca="1" si="0"/>
        <v>126</v>
      </c>
      <c r="G26" s="133"/>
      <c r="H26" s="109"/>
      <c r="I26" s="109"/>
      <c r="J26" s="110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5" x14ac:dyDescent="0.35">
      <c r="A27" s="50">
        <v>7</v>
      </c>
      <c r="B27" s="50"/>
      <c r="C27" s="50"/>
      <c r="D27" s="50"/>
      <c r="E27" s="51"/>
      <c r="F27" s="47">
        <f t="shared" ca="1" si="0"/>
        <v>126</v>
      </c>
      <c r="G27" s="133"/>
      <c r="H27" s="109"/>
      <c r="I27" s="109"/>
      <c r="J27" s="110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5" x14ac:dyDescent="0.35">
      <c r="A28" s="50">
        <v>8</v>
      </c>
      <c r="B28" s="50"/>
      <c r="C28" s="50"/>
      <c r="D28" s="50"/>
      <c r="E28" s="51"/>
      <c r="F28" s="47">
        <f t="shared" ca="1" si="0"/>
        <v>126</v>
      </c>
      <c r="G28" s="133"/>
      <c r="H28" s="109"/>
      <c r="I28" s="109"/>
      <c r="J28" s="110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5" x14ac:dyDescent="0.35">
      <c r="A29" s="50">
        <v>9</v>
      </c>
      <c r="B29" s="50"/>
      <c r="C29" s="50"/>
      <c r="D29" s="50"/>
      <c r="E29" s="51"/>
      <c r="F29" s="47">
        <f t="shared" ca="1" si="0"/>
        <v>126</v>
      </c>
      <c r="G29" s="133"/>
      <c r="H29" s="109"/>
      <c r="I29" s="109"/>
      <c r="J29" s="110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5" x14ac:dyDescent="0.35">
      <c r="A30" s="50">
        <v>10</v>
      </c>
      <c r="B30" s="50"/>
      <c r="C30" s="50"/>
      <c r="D30" s="50"/>
      <c r="E30" s="51"/>
      <c r="F30" s="47">
        <f t="shared" ca="1" si="0"/>
        <v>126</v>
      </c>
      <c r="G30" s="133"/>
      <c r="H30" s="109"/>
      <c r="I30" s="109"/>
      <c r="J30" s="110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5" x14ac:dyDescent="0.35">
      <c r="A31" s="50">
        <v>11</v>
      </c>
      <c r="B31" s="50"/>
      <c r="C31" s="50"/>
      <c r="D31" s="50"/>
      <c r="E31" s="51"/>
      <c r="F31" s="47">
        <f t="shared" ca="1" si="0"/>
        <v>126</v>
      </c>
      <c r="G31" s="133"/>
      <c r="H31" s="109"/>
      <c r="I31" s="109"/>
      <c r="J31" s="110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5" x14ac:dyDescent="0.35">
      <c r="A32" s="50">
        <v>12</v>
      </c>
      <c r="B32" s="50"/>
      <c r="C32" s="50"/>
      <c r="D32" s="50"/>
      <c r="E32" s="51"/>
      <c r="F32" s="47">
        <f t="shared" ca="1" si="0"/>
        <v>126</v>
      </c>
      <c r="G32" s="133"/>
      <c r="H32" s="109"/>
      <c r="I32" s="109"/>
      <c r="J32" s="110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5" x14ac:dyDescent="0.35">
      <c r="A33" s="50">
        <v>13</v>
      </c>
      <c r="B33" s="50"/>
      <c r="C33" s="50"/>
      <c r="D33" s="50"/>
      <c r="E33" s="50"/>
      <c r="F33" s="47">
        <f t="shared" ca="1" si="0"/>
        <v>126</v>
      </c>
      <c r="G33" s="133"/>
      <c r="H33" s="109"/>
      <c r="I33" s="109"/>
      <c r="J33" s="110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5" x14ac:dyDescent="0.35">
      <c r="A34" s="50">
        <v>14</v>
      </c>
      <c r="B34" s="50"/>
      <c r="C34" s="50"/>
      <c r="D34" s="50"/>
      <c r="E34" s="50"/>
      <c r="F34" s="47">
        <f t="shared" ca="1" si="0"/>
        <v>126</v>
      </c>
      <c r="G34" s="133"/>
      <c r="H34" s="109"/>
      <c r="I34" s="109"/>
      <c r="J34" s="110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5" x14ac:dyDescent="0.35">
      <c r="A35" s="50">
        <v>15</v>
      </c>
      <c r="B35" s="50"/>
      <c r="C35" s="50"/>
      <c r="D35" s="50"/>
      <c r="E35" s="50"/>
      <c r="F35" s="47">
        <f t="shared" ca="1" si="0"/>
        <v>126</v>
      </c>
      <c r="G35" s="133"/>
      <c r="H35" s="109"/>
      <c r="I35" s="109"/>
      <c r="J35" s="110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5" x14ac:dyDescent="0.35">
      <c r="A36" s="50">
        <v>16</v>
      </c>
      <c r="B36" s="50"/>
      <c r="C36" s="50"/>
      <c r="D36" s="50"/>
      <c r="E36" s="50"/>
      <c r="F36" s="47">
        <f t="shared" ca="1" si="0"/>
        <v>126</v>
      </c>
      <c r="G36" s="133"/>
      <c r="H36" s="109"/>
      <c r="I36" s="109"/>
      <c r="J36" s="110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5" x14ac:dyDescent="0.35">
      <c r="A37" s="50">
        <v>17</v>
      </c>
      <c r="B37" s="50"/>
      <c r="C37" s="50"/>
      <c r="D37" s="50"/>
      <c r="E37" s="50"/>
      <c r="F37" s="47">
        <f t="shared" ca="1" si="0"/>
        <v>126</v>
      </c>
      <c r="G37" s="133"/>
      <c r="H37" s="109"/>
      <c r="I37" s="109"/>
      <c r="J37" s="110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5" x14ac:dyDescent="0.35">
      <c r="A38" s="50">
        <v>18</v>
      </c>
      <c r="B38" s="50"/>
      <c r="C38" s="50"/>
      <c r="D38" s="50"/>
      <c r="E38" s="50"/>
      <c r="F38" s="47">
        <f t="shared" ca="1" si="0"/>
        <v>126</v>
      </c>
      <c r="G38" s="133"/>
      <c r="H38" s="109"/>
      <c r="I38" s="109"/>
      <c r="J38" s="110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5" x14ac:dyDescent="0.35">
      <c r="A39" s="50">
        <v>19</v>
      </c>
      <c r="B39" s="50"/>
      <c r="C39" s="50"/>
      <c r="D39" s="50"/>
      <c r="E39" s="50"/>
      <c r="F39" s="47">
        <f t="shared" ca="1" si="0"/>
        <v>126</v>
      </c>
      <c r="G39" s="133"/>
      <c r="H39" s="109"/>
      <c r="I39" s="109"/>
      <c r="J39" s="110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5" x14ac:dyDescent="0.35">
      <c r="A40" s="50">
        <v>20</v>
      </c>
      <c r="B40" s="50"/>
      <c r="C40" s="50"/>
      <c r="D40" s="50"/>
      <c r="E40" s="50"/>
      <c r="F40" s="47">
        <f t="shared" ca="1" si="0"/>
        <v>126</v>
      </c>
      <c r="G40" s="133"/>
      <c r="H40" s="109"/>
      <c r="I40" s="109"/>
      <c r="J40" s="110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5" x14ac:dyDescent="0.35">
      <c r="A41" s="50">
        <v>21</v>
      </c>
      <c r="B41" s="50"/>
      <c r="C41" s="50"/>
      <c r="D41" s="50"/>
      <c r="E41" s="50"/>
      <c r="F41" s="47">
        <f t="shared" ca="1" si="0"/>
        <v>126</v>
      </c>
      <c r="G41" s="133"/>
      <c r="H41" s="109"/>
      <c r="I41" s="109"/>
      <c r="J41" s="110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5" x14ac:dyDescent="0.35">
      <c r="A42" s="50">
        <v>22</v>
      </c>
      <c r="B42" s="50"/>
      <c r="C42" s="50"/>
      <c r="D42" s="50"/>
      <c r="E42" s="50"/>
      <c r="F42" s="47">
        <f t="shared" ca="1" si="0"/>
        <v>126</v>
      </c>
      <c r="G42" s="133"/>
      <c r="H42" s="109"/>
      <c r="I42" s="109"/>
      <c r="J42" s="110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5" x14ac:dyDescent="0.35">
      <c r="A43" s="50">
        <v>23</v>
      </c>
      <c r="B43" s="50"/>
      <c r="C43" s="50"/>
      <c r="D43" s="50"/>
      <c r="E43" s="50"/>
      <c r="F43" s="47">
        <f t="shared" ca="1" si="0"/>
        <v>126</v>
      </c>
      <c r="G43" s="133"/>
      <c r="H43" s="109"/>
      <c r="I43" s="109"/>
      <c r="J43" s="110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5" x14ac:dyDescent="0.35">
      <c r="A44" s="50">
        <v>24</v>
      </c>
      <c r="B44" s="50"/>
      <c r="C44" s="50"/>
      <c r="D44" s="50"/>
      <c r="E44" s="50"/>
      <c r="F44" s="47">
        <f t="shared" ca="1" si="0"/>
        <v>126</v>
      </c>
      <c r="G44" s="133"/>
      <c r="H44" s="109"/>
      <c r="I44" s="109"/>
      <c r="J44" s="110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5" x14ac:dyDescent="0.35">
      <c r="A45" s="50">
        <v>25</v>
      </c>
      <c r="B45" s="50"/>
      <c r="C45" s="50"/>
      <c r="D45" s="50"/>
      <c r="E45" s="50"/>
      <c r="F45" s="47">
        <f t="shared" ca="1" si="0"/>
        <v>126</v>
      </c>
      <c r="G45" s="133"/>
      <c r="H45" s="109"/>
      <c r="I45" s="109"/>
      <c r="J45" s="110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5" x14ac:dyDescent="0.35">
      <c r="A46" s="50">
        <v>26</v>
      </c>
      <c r="B46" s="50"/>
      <c r="C46" s="50"/>
      <c r="D46" s="50"/>
      <c r="E46" s="50"/>
      <c r="F46" s="47">
        <f t="shared" ca="1" si="0"/>
        <v>126</v>
      </c>
      <c r="G46" s="133"/>
      <c r="H46" s="109"/>
      <c r="I46" s="109"/>
      <c r="J46" s="110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5" x14ac:dyDescent="0.35">
      <c r="A47" s="50">
        <v>27</v>
      </c>
      <c r="B47" s="50"/>
      <c r="C47" s="50"/>
      <c r="D47" s="50"/>
      <c r="E47" s="50"/>
      <c r="F47" s="47">
        <f t="shared" ca="1" si="0"/>
        <v>126</v>
      </c>
      <c r="G47" s="133"/>
      <c r="H47" s="109"/>
      <c r="I47" s="109"/>
      <c r="J47" s="110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5" x14ac:dyDescent="0.35">
      <c r="A48" s="50">
        <v>28</v>
      </c>
      <c r="B48" s="50"/>
      <c r="C48" s="50"/>
      <c r="D48" s="50"/>
      <c r="E48" s="50"/>
      <c r="F48" s="47">
        <f t="shared" ca="1" si="0"/>
        <v>126</v>
      </c>
      <c r="G48" s="133"/>
      <c r="H48" s="109"/>
      <c r="I48" s="109"/>
      <c r="J48" s="110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5" x14ac:dyDescent="0.35">
      <c r="A49" s="50">
        <v>29</v>
      </c>
      <c r="B49" s="50"/>
      <c r="C49" s="50"/>
      <c r="D49" s="50"/>
      <c r="E49" s="50"/>
      <c r="F49" s="47">
        <f t="shared" ca="1" si="0"/>
        <v>126</v>
      </c>
      <c r="G49" s="133"/>
      <c r="H49" s="109"/>
      <c r="I49" s="109"/>
      <c r="J49" s="110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5" x14ac:dyDescent="0.35">
      <c r="A50" s="50">
        <v>30</v>
      </c>
      <c r="B50" s="50"/>
      <c r="C50" s="50"/>
      <c r="D50" s="50"/>
      <c r="E50" s="50"/>
      <c r="F50" s="47">
        <f t="shared" ca="1" si="0"/>
        <v>126</v>
      </c>
      <c r="G50" s="133"/>
      <c r="H50" s="109"/>
      <c r="I50" s="109"/>
      <c r="J50" s="110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5" x14ac:dyDescent="0.35">
      <c r="A51" s="50">
        <v>31</v>
      </c>
      <c r="B51" s="50"/>
      <c r="C51" s="50"/>
      <c r="D51" s="50"/>
      <c r="E51" s="50"/>
      <c r="F51" s="47">
        <f t="shared" ca="1" si="0"/>
        <v>126</v>
      </c>
      <c r="G51" s="133"/>
      <c r="H51" s="109"/>
      <c r="I51" s="109"/>
      <c r="J51" s="110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5" x14ac:dyDescent="0.35">
      <c r="A52" s="50">
        <v>32</v>
      </c>
      <c r="B52" s="50"/>
      <c r="C52" s="50"/>
      <c r="D52" s="50"/>
      <c r="E52" s="50"/>
      <c r="F52" s="47">
        <f t="shared" ca="1" si="0"/>
        <v>126</v>
      </c>
      <c r="G52" s="133"/>
      <c r="H52" s="109"/>
      <c r="I52" s="109"/>
      <c r="J52" s="110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5" x14ac:dyDescent="0.35">
      <c r="A53" s="50">
        <v>33</v>
      </c>
      <c r="B53" s="50"/>
      <c r="C53" s="50"/>
      <c r="D53" s="50"/>
      <c r="E53" s="50"/>
      <c r="F53" s="47">
        <f t="shared" ca="1" si="0"/>
        <v>126</v>
      </c>
      <c r="G53" s="133"/>
      <c r="H53" s="109"/>
      <c r="I53" s="109"/>
      <c r="J53" s="110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5" x14ac:dyDescent="0.35">
      <c r="A54" s="50">
        <v>34</v>
      </c>
      <c r="B54" s="50"/>
      <c r="C54" s="50"/>
      <c r="D54" s="50"/>
      <c r="E54" s="50"/>
      <c r="F54" s="47">
        <f t="shared" ca="1" si="0"/>
        <v>126</v>
      </c>
      <c r="G54" s="133"/>
      <c r="H54" s="109"/>
      <c r="I54" s="109"/>
      <c r="J54" s="110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5" x14ac:dyDescent="0.35">
      <c r="A55" s="50">
        <v>35</v>
      </c>
      <c r="B55" s="50"/>
      <c r="C55" s="50"/>
      <c r="D55" s="50"/>
      <c r="E55" s="50"/>
      <c r="F55" s="47">
        <f t="shared" ca="1" si="0"/>
        <v>126</v>
      </c>
      <c r="G55" s="133"/>
      <c r="H55" s="109"/>
      <c r="I55" s="109"/>
      <c r="J55" s="110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5" x14ac:dyDescent="0.35">
      <c r="A56" s="50">
        <v>36</v>
      </c>
      <c r="B56" s="50"/>
      <c r="C56" s="50"/>
      <c r="D56" s="50"/>
      <c r="E56" s="50"/>
      <c r="F56" s="47">
        <f t="shared" ca="1" si="0"/>
        <v>126</v>
      </c>
      <c r="G56" s="133"/>
      <c r="H56" s="109"/>
      <c r="I56" s="109"/>
      <c r="J56" s="110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5" x14ac:dyDescent="0.35">
      <c r="A57" s="50">
        <v>37</v>
      </c>
      <c r="B57" s="50"/>
      <c r="C57" s="50"/>
      <c r="D57" s="50"/>
      <c r="E57" s="50"/>
      <c r="F57" s="47">
        <f t="shared" ca="1" si="0"/>
        <v>126</v>
      </c>
      <c r="G57" s="133"/>
      <c r="H57" s="109"/>
      <c r="I57" s="109"/>
      <c r="J57" s="11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5" x14ac:dyDescent="0.35">
      <c r="A58" s="50">
        <v>38</v>
      </c>
      <c r="B58" s="50"/>
      <c r="C58" s="50"/>
      <c r="D58" s="50"/>
      <c r="E58" s="50"/>
      <c r="F58" s="47">
        <f t="shared" ca="1" si="0"/>
        <v>126</v>
      </c>
      <c r="G58" s="133"/>
      <c r="H58" s="109"/>
      <c r="I58" s="109"/>
      <c r="J58" s="11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5" x14ac:dyDescent="0.35">
      <c r="A59" s="50">
        <v>39</v>
      </c>
      <c r="B59" s="50"/>
      <c r="C59" s="50"/>
      <c r="D59" s="50"/>
      <c r="E59" s="50"/>
      <c r="F59" s="47">
        <f t="shared" ca="1" si="0"/>
        <v>126</v>
      </c>
      <c r="G59" s="133"/>
      <c r="H59" s="109"/>
      <c r="I59" s="109"/>
      <c r="J59" s="11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5" x14ac:dyDescent="0.35">
      <c r="A60" s="50">
        <v>40</v>
      </c>
      <c r="B60" s="50"/>
      <c r="C60" s="50"/>
      <c r="D60" s="50"/>
      <c r="E60" s="50"/>
      <c r="F60" s="47">
        <f t="shared" ca="1" si="0"/>
        <v>126</v>
      </c>
      <c r="G60" s="133"/>
      <c r="H60" s="109"/>
      <c r="I60" s="109"/>
      <c r="J60" s="11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5" x14ac:dyDescent="0.35">
      <c r="A61" s="50">
        <v>41</v>
      </c>
      <c r="B61" s="50"/>
      <c r="C61" s="50"/>
      <c r="D61" s="50"/>
      <c r="E61" s="50"/>
      <c r="F61" s="47">
        <f t="shared" ca="1" si="0"/>
        <v>126</v>
      </c>
      <c r="G61" s="133"/>
      <c r="H61" s="109"/>
      <c r="I61" s="109"/>
      <c r="J61" s="110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5" x14ac:dyDescent="0.35">
      <c r="A62" s="50">
        <v>42</v>
      </c>
      <c r="B62" s="50"/>
      <c r="C62" s="50"/>
      <c r="D62" s="50"/>
      <c r="E62" s="50"/>
      <c r="F62" s="47">
        <f t="shared" ca="1" si="0"/>
        <v>126</v>
      </c>
      <c r="G62" s="133"/>
      <c r="H62" s="109"/>
      <c r="I62" s="109"/>
      <c r="J62" s="110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5" x14ac:dyDescent="0.35">
      <c r="A63" s="50">
        <v>43</v>
      </c>
      <c r="B63" s="50"/>
      <c r="C63" s="50"/>
      <c r="D63" s="50"/>
      <c r="E63" s="50"/>
      <c r="F63" s="47">
        <f t="shared" ca="1" si="0"/>
        <v>126</v>
      </c>
      <c r="G63" s="133"/>
      <c r="H63" s="109"/>
      <c r="I63" s="109"/>
      <c r="J63" s="110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5" x14ac:dyDescent="0.35">
      <c r="A64" s="50">
        <v>44</v>
      </c>
      <c r="B64" s="50"/>
      <c r="C64" s="50"/>
      <c r="D64" s="50"/>
      <c r="E64" s="50"/>
      <c r="F64" s="47">
        <f t="shared" ca="1" si="0"/>
        <v>126</v>
      </c>
      <c r="G64" s="133"/>
      <c r="H64" s="109"/>
      <c r="I64" s="109"/>
      <c r="J64" s="110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5" x14ac:dyDescent="0.35">
      <c r="A65" s="50">
        <v>45</v>
      </c>
      <c r="B65" s="50"/>
      <c r="C65" s="50"/>
      <c r="D65" s="50"/>
      <c r="E65" s="50"/>
      <c r="F65" s="47">
        <f t="shared" ca="1" si="0"/>
        <v>126</v>
      </c>
      <c r="G65" s="133"/>
      <c r="H65" s="109"/>
      <c r="I65" s="109"/>
      <c r="J65" s="110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5" x14ac:dyDescent="0.35">
      <c r="A66" s="50">
        <v>46</v>
      </c>
      <c r="B66" s="50"/>
      <c r="C66" s="50"/>
      <c r="D66" s="50"/>
      <c r="E66" s="50"/>
      <c r="F66" s="47">
        <f t="shared" ca="1" si="0"/>
        <v>126</v>
      </c>
      <c r="G66" s="133"/>
      <c r="H66" s="109"/>
      <c r="I66" s="109"/>
      <c r="J66" s="110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5" x14ac:dyDescent="0.35">
      <c r="A67" s="50">
        <v>47</v>
      </c>
      <c r="B67" s="50"/>
      <c r="C67" s="50"/>
      <c r="D67" s="50"/>
      <c r="E67" s="50"/>
      <c r="F67" s="47">
        <f t="shared" ca="1" si="0"/>
        <v>126</v>
      </c>
      <c r="G67" s="133"/>
      <c r="H67" s="109"/>
      <c r="I67" s="109"/>
      <c r="J67" s="110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5" x14ac:dyDescent="0.35">
      <c r="A68" s="50">
        <v>48</v>
      </c>
      <c r="B68" s="50"/>
      <c r="C68" s="50"/>
      <c r="D68" s="50"/>
      <c r="E68" s="50"/>
      <c r="F68" s="47">
        <f t="shared" ca="1" si="0"/>
        <v>126</v>
      </c>
      <c r="G68" s="133"/>
      <c r="H68" s="109"/>
      <c r="I68" s="109"/>
      <c r="J68" s="110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5" x14ac:dyDescent="0.35">
      <c r="A69" s="50">
        <v>49</v>
      </c>
      <c r="B69" s="50"/>
      <c r="C69" s="50"/>
      <c r="D69" s="50"/>
      <c r="E69" s="50"/>
      <c r="F69" s="47">
        <f t="shared" ca="1" si="0"/>
        <v>126</v>
      </c>
      <c r="G69" s="133"/>
      <c r="H69" s="109"/>
      <c r="I69" s="109"/>
      <c r="J69" s="110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5" x14ac:dyDescent="0.35">
      <c r="A70" s="50">
        <v>50</v>
      </c>
      <c r="B70" s="50"/>
      <c r="C70" s="50"/>
      <c r="D70" s="50"/>
      <c r="E70" s="50"/>
      <c r="F70" s="47">
        <f t="shared" ca="1" si="0"/>
        <v>126</v>
      </c>
      <c r="G70" s="133"/>
      <c r="H70" s="109"/>
      <c r="I70" s="109"/>
      <c r="J70" s="110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5" x14ac:dyDescent="0.35">
      <c r="A71" s="50">
        <v>51</v>
      </c>
      <c r="B71" s="50"/>
      <c r="C71" s="50"/>
      <c r="D71" s="50"/>
      <c r="E71" s="50"/>
      <c r="F71" s="47">
        <f t="shared" ca="1" si="0"/>
        <v>126</v>
      </c>
      <c r="G71" s="133"/>
      <c r="H71" s="109"/>
      <c r="I71" s="109"/>
      <c r="J71" s="110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5.5" x14ac:dyDescent="0.35">
      <c r="A72" s="50">
        <v>52</v>
      </c>
      <c r="B72" s="50"/>
      <c r="C72" s="50"/>
      <c r="D72" s="50"/>
      <c r="E72" s="50"/>
      <c r="F72" s="47">
        <f t="shared" ca="1" si="0"/>
        <v>126</v>
      </c>
      <c r="G72" s="133"/>
      <c r="H72" s="109"/>
      <c r="I72" s="109"/>
      <c r="J72" s="110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5.5" x14ac:dyDescent="0.35">
      <c r="A73" s="50">
        <v>53</v>
      </c>
      <c r="B73" s="50"/>
      <c r="C73" s="50"/>
      <c r="D73" s="50"/>
      <c r="E73" s="50"/>
      <c r="F73" s="47">
        <f t="shared" ca="1" si="0"/>
        <v>126</v>
      </c>
      <c r="G73" s="133"/>
      <c r="H73" s="109"/>
      <c r="I73" s="109"/>
      <c r="J73" s="110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5.5" x14ac:dyDescent="0.35">
      <c r="A74" s="50">
        <v>54</v>
      </c>
      <c r="B74" s="50"/>
      <c r="C74" s="50"/>
      <c r="D74" s="50"/>
      <c r="E74" s="50"/>
      <c r="F74" s="47">
        <f t="shared" ca="1" si="0"/>
        <v>126</v>
      </c>
      <c r="G74" s="133"/>
      <c r="H74" s="109"/>
      <c r="I74" s="109"/>
      <c r="J74" s="110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5.5" x14ac:dyDescent="0.35">
      <c r="A75" s="50">
        <v>55</v>
      </c>
      <c r="B75" s="50"/>
      <c r="C75" s="50"/>
      <c r="D75" s="50"/>
      <c r="E75" s="50"/>
      <c r="F75" s="47">
        <f t="shared" ca="1" si="0"/>
        <v>126</v>
      </c>
      <c r="G75" s="133"/>
      <c r="H75" s="109"/>
      <c r="I75" s="109"/>
      <c r="J75" s="110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5.5" x14ac:dyDescent="0.35">
      <c r="A76" s="50">
        <v>56</v>
      </c>
      <c r="B76" s="50"/>
      <c r="C76" s="50"/>
      <c r="D76" s="50"/>
      <c r="E76" s="50"/>
      <c r="F76" s="47">
        <f t="shared" ca="1" si="0"/>
        <v>126</v>
      </c>
      <c r="G76" s="133"/>
      <c r="H76" s="109"/>
      <c r="I76" s="109"/>
      <c r="J76" s="110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5.5" x14ac:dyDescent="0.35">
      <c r="A77" s="50">
        <v>57</v>
      </c>
      <c r="B77" s="50"/>
      <c r="C77" s="50"/>
      <c r="D77" s="50"/>
      <c r="E77" s="50"/>
      <c r="F77" s="47">
        <f t="shared" ca="1" si="0"/>
        <v>126</v>
      </c>
      <c r="G77" s="133"/>
      <c r="H77" s="109"/>
      <c r="I77" s="109"/>
      <c r="J77" s="110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5.5" x14ac:dyDescent="0.35">
      <c r="A78" s="50">
        <v>58</v>
      </c>
      <c r="B78" s="50"/>
      <c r="C78" s="50"/>
      <c r="D78" s="50"/>
      <c r="E78" s="50"/>
      <c r="F78" s="47">
        <f t="shared" ca="1" si="0"/>
        <v>126</v>
      </c>
      <c r="G78" s="133"/>
      <c r="H78" s="109"/>
      <c r="I78" s="109"/>
      <c r="J78" s="110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5.5" x14ac:dyDescent="0.35">
      <c r="A79" s="50">
        <v>59</v>
      </c>
      <c r="B79" s="50"/>
      <c r="C79" s="50"/>
      <c r="D79" s="50"/>
      <c r="E79" s="50"/>
      <c r="F79" s="47">
        <f t="shared" ca="1" si="0"/>
        <v>126</v>
      </c>
      <c r="G79" s="133"/>
      <c r="H79" s="109"/>
      <c r="I79" s="109"/>
      <c r="J79" s="110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.5" x14ac:dyDescent="0.35">
      <c r="A80" s="50">
        <v>60</v>
      </c>
      <c r="B80" s="50"/>
      <c r="C80" s="50"/>
      <c r="D80" s="50"/>
      <c r="E80" s="50"/>
      <c r="F80" s="47">
        <f t="shared" ca="1" si="0"/>
        <v>126</v>
      </c>
      <c r="G80" s="133"/>
      <c r="H80" s="109"/>
      <c r="I80" s="109"/>
      <c r="J80" s="110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.5" x14ac:dyDescent="0.35">
      <c r="A81" s="50">
        <v>61</v>
      </c>
      <c r="B81" s="50"/>
      <c r="C81" s="50"/>
      <c r="D81" s="50"/>
      <c r="E81" s="50"/>
      <c r="F81" s="47">
        <f t="shared" ca="1" si="0"/>
        <v>126</v>
      </c>
      <c r="G81" s="133"/>
      <c r="H81" s="109"/>
      <c r="I81" s="109"/>
      <c r="J81" s="110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.5" x14ac:dyDescent="0.35">
      <c r="A82" s="50">
        <v>62</v>
      </c>
      <c r="B82" s="50"/>
      <c r="C82" s="50"/>
      <c r="D82" s="50"/>
      <c r="E82" s="50"/>
      <c r="F82" s="47">
        <f t="shared" ca="1" si="0"/>
        <v>126</v>
      </c>
      <c r="G82" s="133"/>
      <c r="H82" s="109"/>
      <c r="I82" s="109"/>
      <c r="J82" s="110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.5" x14ac:dyDescent="0.35">
      <c r="A83" s="50">
        <v>63</v>
      </c>
      <c r="B83" s="50"/>
      <c r="C83" s="50"/>
      <c r="D83" s="50"/>
      <c r="E83" s="50"/>
      <c r="F83" s="47">
        <f t="shared" ca="1" si="0"/>
        <v>126</v>
      </c>
      <c r="G83" s="133"/>
      <c r="H83" s="109"/>
      <c r="I83" s="109"/>
      <c r="J83" s="110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5" x14ac:dyDescent="0.35">
      <c r="A84" s="50">
        <v>64</v>
      </c>
      <c r="B84" s="50"/>
      <c r="C84" s="50"/>
      <c r="D84" s="50"/>
      <c r="E84" s="50"/>
      <c r="F84" s="47">
        <f t="shared" ca="1" si="0"/>
        <v>126</v>
      </c>
      <c r="G84" s="133"/>
      <c r="H84" s="109"/>
      <c r="I84" s="109"/>
      <c r="J84" s="110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.5" x14ac:dyDescent="0.35">
      <c r="A85" s="50">
        <v>65</v>
      </c>
      <c r="B85" s="50"/>
      <c r="C85" s="50"/>
      <c r="D85" s="50"/>
      <c r="E85" s="50"/>
      <c r="F85" s="47">
        <f t="shared" ca="1" si="0"/>
        <v>126</v>
      </c>
      <c r="G85" s="133"/>
      <c r="H85" s="109"/>
      <c r="I85" s="109"/>
      <c r="J85" s="110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.5" x14ac:dyDescent="0.35">
      <c r="A86" s="50">
        <v>66</v>
      </c>
      <c r="B86" s="50"/>
      <c r="C86" s="50"/>
      <c r="D86" s="50"/>
      <c r="E86" s="50"/>
      <c r="F86" s="47">
        <f t="shared" ca="1" si="0"/>
        <v>126</v>
      </c>
      <c r="G86" s="133"/>
      <c r="H86" s="109"/>
      <c r="I86" s="109"/>
      <c r="J86" s="110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.5" x14ac:dyDescent="0.35">
      <c r="A87" s="50">
        <v>67</v>
      </c>
      <c r="B87" s="50"/>
      <c r="C87" s="50"/>
      <c r="D87" s="50"/>
      <c r="E87" s="50"/>
      <c r="F87" s="47">
        <f t="shared" ca="1" si="0"/>
        <v>126</v>
      </c>
      <c r="G87" s="133"/>
      <c r="H87" s="109"/>
      <c r="I87" s="109"/>
      <c r="J87" s="110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5" x14ac:dyDescent="0.35">
      <c r="A88" s="50">
        <v>68</v>
      </c>
      <c r="B88" s="50"/>
      <c r="C88" s="50"/>
      <c r="D88" s="50"/>
      <c r="E88" s="50"/>
      <c r="F88" s="47">
        <f t="shared" ca="1" si="0"/>
        <v>126</v>
      </c>
      <c r="G88" s="133"/>
      <c r="H88" s="109"/>
      <c r="I88" s="109"/>
      <c r="J88" s="110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.5" x14ac:dyDescent="0.35">
      <c r="A89" s="50">
        <v>69</v>
      </c>
      <c r="B89" s="50"/>
      <c r="C89" s="50"/>
      <c r="D89" s="50"/>
      <c r="E89" s="50"/>
      <c r="F89" s="47">
        <f t="shared" ca="1" si="0"/>
        <v>126</v>
      </c>
      <c r="G89" s="133"/>
      <c r="H89" s="109"/>
      <c r="I89" s="109"/>
      <c r="J89" s="11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.5" x14ac:dyDescent="0.35">
      <c r="A90" s="50">
        <v>70</v>
      </c>
      <c r="B90" s="50"/>
      <c r="C90" s="50"/>
      <c r="D90" s="50"/>
      <c r="E90" s="50"/>
      <c r="F90" s="47">
        <f t="shared" ca="1" si="0"/>
        <v>126</v>
      </c>
      <c r="G90" s="133"/>
      <c r="H90" s="109"/>
      <c r="I90" s="109"/>
      <c r="J90" s="110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.5" x14ac:dyDescent="0.35">
      <c r="A91" s="50">
        <v>71</v>
      </c>
      <c r="B91" s="50"/>
      <c r="C91" s="50"/>
      <c r="D91" s="50"/>
      <c r="E91" s="50"/>
      <c r="F91" s="47">
        <f t="shared" ca="1" si="0"/>
        <v>126</v>
      </c>
      <c r="G91" s="133"/>
      <c r="H91" s="109"/>
      <c r="I91" s="109"/>
      <c r="J91" s="110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.5" x14ac:dyDescent="0.35">
      <c r="A92" s="50">
        <v>72</v>
      </c>
      <c r="B92" s="50"/>
      <c r="C92" s="50"/>
      <c r="D92" s="50"/>
      <c r="E92" s="50"/>
      <c r="F92" s="47">
        <f t="shared" ca="1" si="0"/>
        <v>126</v>
      </c>
      <c r="G92" s="133"/>
      <c r="H92" s="109"/>
      <c r="I92" s="109"/>
      <c r="J92" s="110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.5" x14ac:dyDescent="0.35">
      <c r="A93" s="50">
        <v>73</v>
      </c>
      <c r="B93" s="50"/>
      <c r="C93" s="50"/>
      <c r="D93" s="50"/>
      <c r="E93" s="50"/>
      <c r="F93" s="47">
        <f t="shared" ca="1" si="0"/>
        <v>126</v>
      </c>
      <c r="G93" s="133"/>
      <c r="H93" s="109"/>
      <c r="I93" s="109"/>
      <c r="J93" s="110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.5" x14ac:dyDescent="0.35">
      <c r="A94" s="50">
        <v>74</v>
      </c>
      <c r="B94" s="50"/>
      <c r="C94" s="50"/>
      <c r="D94" s="50"/>
      <c r="E94" s="50"/>
      <c r="F94" s="47">
        <f t="shared" ca="1" si="0"/>
        <v>126</v>
      </c>
      <c r="G94" s="133"/>
      <c r="H94" s="109"/>
      <c r="I94" s="109"/>
      <c r="J94" s="110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.5" x14ac:dyDescent="0.35">
      <c r="A95" s="50">
        <v>75</v>
      </c>
      <c r="B95" s="50"/>
      <c r="C95" s="50"/>
      <c r="D95" s="50"/>
      <c r="E95" s="50"/>
      <c r="F95" s="47">
        <f t="shared" ca="1" si="0"/>
        <v>126</v>
      </c>
      <c r="G95" s="133"/>
      <c r="H95" s="109"/>
      <c r="I95" s="109"/>
      <c r="J95" s="110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.5" x14ac:dyDescent="0.35">
      <c r="A96" s="50">
        <v>76</v>
      </c>
      <c r="B96" s="50"/>
      <c r="C96" s="50"/>
      <c r="D96" s="50"/>
      <c r="E96" s="50"/>
      <c r="F96" s="47">
        <f t="shared" ca="1" si="0"/>
        <v>126</v>
      </c>
      <c r="G96" s="133"/>
      <c r="H96" s="109"/>
      <c r="I96" s="109"/>
      <c r="J96" s="110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.5" x14ac:dyDescent="0.35">
      <c r="A97" s="50">
        <v>77</v>
      </c>
      <c r="B97" s="50"/>
      <c r="C97" s="50"/>
      <c r="D97" s="50"/>
      <c r="E97" s="50"/>
      <c r="F97" s="47">
        <f t="shared" ca="1" si="0"/>
        <v>126</v>
      </c>
      <c r="G97" s="133"/>
      <c r="H97" s="109"/>
      <c r="I97" s="109"/>
      <c r="J97" s="110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.5" x14ac:dyDescent="0.35">
      <c r="A98" s="50">
        <v>78</v>
      </c>
      <c r="B98" s="50"/>
      <c r="C98" s="50"/>
      <c r="D98" s="50"/>
      <c r="E98" s="50"/>
      <c r="F98" s="47">
        <f t="shared" ca="1" si="0"/>
        <v>126</v>
      </c>
      <c r="G98" s="133"/>
      <c r="H98" s="109"/>
      <c r="I98" s="109"/>
      <c r="J98" s="110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.5" x14ac:dyDescent="0.35">
      <c r="A99" s="50">
        <v>79</v>
      </c>
      <c r="B99" s="50"/>
      <c r="C99" s="50"/>
      <c r="D99" s="50"/>
      <c r="E99" s="50"/>
      <c r="F99" s="47">
        <f t="shared" ca="1" si="0"/>
        <v>126</v>
      </c>
      <c r="G99" s="133"/>
      <c r="H99" s="109"/>
      <c r="I99" s="109"/>
      <c r="J99" s="110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.5" x14ac:dyDescent="0.35">
      <c r="A100" s="50">
        <v>80</v>
      </c>
      <c r="B100" s="50"/>
      <c r="C100" s="50"/>
      <c r="D100" s="50"/>
      <c r="E100" s="50"/>
      <c r="F100" s="47">
        <f t="shared" ca="1" si="0"/>
        <v>126</v>
      </c>
      <c r="G100" s="133"/>
      <c r="H100" s="109"/>
      <c r="I100" s="109"/>
      <c r="J100" s="110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.5" x14ac:dyDescent="0.35">
      <c r="A101" s="50">
        <v>81</v>
      </c>
      <c r="B101" s="50"/>
      <c r="C101" s="50"/>
      <c r="D101" s="50"/>
      <c r="E101" s="50"/>
      <c r="F101" s="47">
        <f t="shared" ca="1" si="0"/>
        <v>126</v>
      </c>
      <c r="G101" s="133"/>
      <c r="H101" s="109"/>
      <c r="I101" s="109"/>
      <c r="J101" s="110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.5" x14ac:dyDescent="0.35">
      <c r="A102" s="50">
        <v>82</v>
      </c>
      <c r="B102" s="50"/>
      <c r="C102" s="50"/>
      <c r="D102" s="50"/>
      <c r="E102" s="50"/>
      <c r="F102" s="47">
        <f t="shared" ca="1" si="0"/>
        <v>126</v>
      </c>
      <c r="G102" s="133"/>
      <c r="H102" s="109"/>
      <c r="I102" s="109"/>
      <c r="J102" s="110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5" x14ac:dyDescent="0.35">
      <c r="A103" s="50">
        <v>83</v>
      </c>
      <c r="B103" s="50"/>
      <c r="C103" s="50"/>
      <c r="D103" s="50"/>
      <c r="E103" s="50"/>
      <c r="F103" s="47">
        <f t="shared" ca="1" si="0"/>
        <v>126</v>
      </c>
      <c r="G103" s="133"/>
      <c r="H103" s="109"/>
      <c r="I103" s="109"/>
      <c r="J103" s="110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5" x14ac:dyDescent="0.35">
      <c r="A104" s="50">
        <v>84</v>
      </c>
      <c r="B104" s="50"/>
      <c r="C104" s="50"/>
      <c r="D104" s="50"/>
      <c r="E104" s="50"/>
      <c r="F104" s="47">
        <f t="shared" ca="1" si="0"/>
        <v>126</v>
      </c>
      <c r="G104" s="133"/>
      <c r="H104" s="109"/>
      <c r="I104" s="109"/>
      <c r="J104" s="110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5" x14ac:dyDescent="0.35">
      <c r="A105" s="50">
        <v>85</v>
      </c>
      <c r="B105" s="50"/>
      <c r="C105" s="50"/>
      <c r="D105" s="50"/>
      <c r="E105" s="50"/>
      <c r="F105" s="47">
        <f t="shared" ca="1" si="0"/>
        <v>126</v>
      </c>
      <c r="G105" s="133"/>
      <c r="H105" s="109"/>
      <c r="I105" s="109"/>
      <c r="J105" s="110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5" x14ac:dyDescent="0.35">
      <c r="A106" s="50">
        <v>86</v>
      </c>
      <c r="B106" s="50"/>
      <c r="C106" s="50"/>
      <c r="D106" s="50"/>
      <c r="E106" s="50"/>
      <c r="F106" s="47">
        <f t="shared" ca="1" si="0"/>
        <v>126</v>
      </c>
      <c r="G106" s="133"/>
      <c r="H106" s="109"/>
      <c r="I106" s="109"/>
      <c r="J106" s="110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5" x14ac:dyDescent="0.35">
      <c r="A107" s="50">
        <v>87</v>
      </c>
      <c r="B107" s="50"/>
      <c r="C107" s="50"/>
      <c r="D107" s="50"/>
      <c r="E107" s="50"/>
      <c r="F107" s="47">
        <f t="shared" ca="1" si="0"/>
        <v>126</v>
      </c>
      <c r="G107" s="133"/>
      <c r="H107" s="109"/>
      <c r="I107" s="109"/>
      <c r="J107" s="110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5" x14ac:dyDescent="0.35">
      <c r="A108" s="50">
        <v>88</v>
      </c>
      <c r="B108" s="50"/>
      <c r="C108" s="50"/>
      <c r="D108" s="50"/>
      <c r="E108" s="50"/>
      <c r="F108" s="47">
        <f t="shared" ca="1" si="0"/>
        <v>126</v>
      </c>
      <c r="G108" s="133"/>
      <c r="H108" s="109"/>
      <c r="I108" s="109"/>
      <c r="J108" s="110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5" x14ac:dyDescent="0.35">
      <c r="A109" s="50">
        <v>89</v>
      </c>
      <c r="B109" s="50"/>
      <c r="C109" s="50"/>
      <c r="D109" s="50"/>
      <c r="E109" s="50"/>
      <c r="F109" s="47">
        <f t="shared" ca="1" si="0"/>
        <v>126</v>
      </c>
      <c r="G109" s="133"/>
      <c r="H109" s="109"/>
      <c r="I109" s="109"/>
      <c r="J109" s="110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5" x14ac:dyDescent="0.35">
      <c r="A110" s="50">
        <v>90</v>
      </c>
      <c r="B110" s="50"/>
      <c r="C110" s="50"/>
      <c r="D110" s="50"/>
      <c r="E110" s="50"/>
      <c r="F110" s="47">
        <f t="shared" ca="1" si="0"/>
        <v>126</v>
      </c>
      <c r="G110" s="133"/>
      <c r="H110" s="109"/>
      <c r="I110" s="109"/>
      <c r="J110" s="110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5" x14ac:dyDescent="0.35">
      <c r="A111" s="50">
        <v>91</v>
      </c>
      <c r="B111" s="50"/>
      <c r="C111" s="50"/>
      <c r="D111" s="50"/>
      <c r="E111" s="50"/>
      <c r="F111" s="47">
        <f t="shared" ca="1" si="0"/>
        <v>126</v>
      </c>
      <c r="G111" s="133"/>
      <c r="H111" s="109"/>
      <c r="I111" s="109"/>
      <c r="J111" s="110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5" x14ac:dyDescent="0.35">
      <c r="A112" s="50">
        <v>92</v>
      </c>
      <c r="B112" s="50"/>
      <c r="C112" s="50"/>
      <c r="D112" s="50"/>
      <c r="E112" s="50"/>
      <c r="F112" s="47">
        <f t="shared" ca="1" si="0"/>
        <v>126</v>
      </c>
      <c r="G112" s="133"/>
      <c r="H112" s="109"/>
      <c r="I112" s="109"/>
      <c r="J112" s="110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5" x14ac:dyDescent="0.35">
      <c r="A113" s="50">
        <v>93</v>
      </c>
      <c r="B113" s="50"/>
      <c r="C113" s="50"/>
      <c r="D113" s="50"/>
      <c r="E113" s="50"/>
      <c r="F113" s="47">
        <f t="shared" ca="1" si="0"/>
        <v>126</v>
      </c>
      <c r="G113" s="133"/>
      <c r="H113" s="109"/>
      <c r="I113" s="109"/>
      <c r="J113" s="110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5" x14ac:dyDescent="0.35">
      <c r="A114" s="50">
        <v>94</v>
      </c>
      <c r="B114" s="50"/>
      <c r="C114" s="50"/>
      <c r="D114" s="50"/>
      <c r="E114" s="50"/>
      <c r="F114" s="47">
        <f t="shared" ca="1" si="0"/>
        <v>126</v>
      </c>
      <c r="G114" s="133"/>
      <c r="H114" s="109"/>
      <c r="I114" s="109"/>
      <c r="J114" s="110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5" x14ac:dyDescent="0.35">
      <c r="A115" s="50">
        <v>95</v>
      </c>
      <c r="B115" s="50"/>
      <c r="C115" s="50"/>
      <c r="D115" s="50"/>
      <c r="E115" s="50"/>
      <c r="F115" s="47">
        <f t="shared" ca="1" si="0"/>
        <v>126</v>
      </c>
      <c r="G115" s="133"/>
      <c r="H115" s="109"/>
      <c r="I115" s="109"/>
      <c r="J115" s="110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5" x14ac:dyDescent="0.35">
      <c r="A116" s="50">
        <v>96</v>
      </c>
      <c r="B116" s="50"/>
      <c r="C116" s="50"/>
      <c r="D116" s="50"/>
      <c r="E116" s="50"/>
      <c r="F116" s="47">
        <f t="shared" ca="1" si="0"/>
        <v>126</v>
      </c>
      <c r="G116" s="133"/>
      <c r="H116" s="109"/>
      <c r="I116" s="109"/>
      <c r="J116" s="110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5" x14ac:dyDescent="0.35">
      <c r="A117" s="50">
        <v>97</v>
      </c>
      <c r="B117" s="50"/>
      <c r="C117" s="50"/>
      <c r="D117" s="50"/>
      <c r="E117" s="50"/>
      <c r="F117" s="47">
        <f t="shared" ca="1" si="0"/>
        <v>126</v>
      </c>
      <c r="G117" s="133"/>
      <c r="H117" s="109"/>
      <c r="I117" s="109"/>
      <c r="J117" s="110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5" x14ac:dyDescent="0.35">
      <c r="A118" s="50">
        <v>98</v>
      </c>
      <c r="B118" s="50"/>
      <c r="C118" s="50"/>
      <c r="D118" s="50"/>
      <c r="E118" s="50"/>
      <c r="F118" s="47">
        <f t="shared" ca="1" si="0"/>
        <v>126</v>
      </c>
      <c r="G118" s="133"/>
      <c r="H118" s="109"/>
      <c r="I118" s="109"/>
      <c r="J118" s="110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5" x14ac:dyDescent="0.35">
      <c r="A119" s="50">
        <v>99</v>
      </c>
      <c r="B119" s="50"/>
      <c r="C119" s="50"/>
      <c r="D119" s="50"/>
      <c r="E119" s="50"/>
      <c r="F119" s="47">
        <f t="shared" ca="1" si="0"/>
        <v>126</v>
      </c>
      <c r="G119" s="133"/>
      <c r="H119" s="109"/>
      <c r="I119" s="109"/>
      <c r="J119" s="110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5" x14ac:dyDescent="0.35">
      <c r="A120" s="52">
        <v>100</v>
      </c>
      <c r="B120" s="52"/>
      <c r="C120" s="52"/>
      <c r="D120" s="52"/>
      <c r="E120" s="52"/>
      <c r="F120" s="53">
        <f t="shared" ca="1" si="0"/>
        <v>126</v>
      </c>
      <c r="G120" s="133"/>
      <c r="H120" s="109"/>
      <c r="I120" s="109"/>
      <c r="J120" s="110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5" x14ac:dyDescent="0.35">
      <c r="A121" s="54"/>
      <c r="B121" s="55"/>
      <c r="C121" s="55"/>
      <c r="D121" s="55"/>
      <c r="E121" s="55"/>
      <c r="F121" s="56"/>
      <c r="G121" s="55"/>
      <c r="H121" s="55"/>
      <c r="I121" s="55"/>
      <c r="J121" s="57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5" x14ac:dyDescent="0.35">
      <c r="A122" s="58"/>
      <c r="B122" s="18"/>
      <c r="C122" s="18"/>
      <c r="D122" s="18"/>
      <c r="E122" s="18"/>
      <c r="F122" s="20"/>
      <c r="G122" s="18"/>
      <c r="H122" s="18"/>
      <c r="I122" s="18"/>
      <c r="J122" s="59"/>
      <c r="K122" s="18"/>
      <c r="L122" s="18"/>
      <c r="M122" s="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58"/>
      <c r="B123" s="134" t="s">
        <v>59</v>
      </c>
      <c r="C123" s="112"/>
      <c r="D123" s="112"/>
      <c r="E123" s="112"/>
      <c r="F123" s="112"/>
      <c r="G123" s="112"/>
      <c r="H123" s="112"/>
      <c r="I123" s="112"/>
      <c r="J123" s="113"/>
      <c r="K123" s="60"/>
      <c r="L123" s="18"/>
      <c r="M123" s="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58"/>
      <c r="B124" s="135" t="s">
        <v>73</v>
      </c>
      <c r="C124" s="112"/>
      <c r="D124" s="112"/>
      <c r="E124" s="112"/>
      <c r="F124" s="112"/>
      <c r="G124" s="112"/>
      <c r="H124" s="112"/>
      <c r="I124" s="112"/>
      <c r="J124" s="113"/>
      <c r="K124" s="18"/>
      <c r="L124" s="18"/>
      <c r="M124" s="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61"/>
      <c r="B125" s="62"/>
      <c r="C125" s="62"/>
      <c r="D125" s="62"/>
      <c r="E125" s="62"/>
      <c r="F125" s="63"/>
      <c r="G125" s="62"/>
      <c r="H125" s="62"/>
      <c r="I125" s="62"/>
      <c r="J125" s="64"/>
      <c r="K125" s="18"/>
      <c r="L125" s="18"/>
      <c r="M125" s="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5">
      <c r="A977" s="1"/>
      <c r="B977" s="1"/>
      <c r="C977" s="1"/>
      <c r="D977" s="1"/>
      <c r="E977" s="1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5">
      <c r="A978" s="1"/>
      <c r="B978" s="1"/>
      <c r="C978" s="1"/>
      <c r="D978" s="1"/>
      <c r="E978" s="1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5">
      <c r="A979" s="1"/>
      <c r="B979" s="1"/>
      <c r="C979" s="1"/>
      <c r="D979" s="1"/>
      <c r="E979" s="1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5">
      <c r="A980" s="1"/>
      <c r="B980" s="1"/>
      <c r="C980" s="1"/>
      <c r="D980" s="1"/>
      <c r="E980" s="1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5">
      <c r="A981" s="1"/>
      <c r="B981" s="1"/>
      <c r="C981" s="1"/>
      <c r="D981" s="1"/>
      <c r="E981" s="1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5">
      <c r="A982" s="1"/>
      <c r="B982" s="1"/>
      <c r="C982" s="1"/>
      <c r="D982" s="1"/>
      <c r="E982" s="1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5">
      <c r="A983" s="1"/>
      <c r="B983" s="1"/>
      <c r="C983" s="1"/>
      <c r="D983" s="1"/>
      <c r="E983" s="1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5">
      <c r="A984" s="1"/>
      <c r="B984" s="1"/>
      <c r="C984" s="1"/>
      <c r="D984" s="1"/>
      <c r="E984" s="1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5">
      <c r="A985" s="1"/>
      <c r="B985" s="1"/>
      <c r="C985" s="1"/>
      <c r="D985" s="1"/>
      <c r="E985" s="1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5">
      <c r="A986" s="1"/>
      <c r="B986" s="1"/>
      <c r="C986" s="1"/>
      <c r="D986" s="1"/>
      <c r="E986" s="1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5">
      <c r="A987" s="1"/>
      <c r="B987" s="1"/>
      <c r="C987" s="1"/>
      <c r="D987" s="1"/>
      <c r="E987" s="1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 x14ac:dyDescent="0.35">
      <c r="A988" s="1"/>
      <c r="B988" s="1"/>
      <c r="C988" s="1"/>
      <c r="D988" s="1"/>
      <c r="E988" s="1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 x14ac:dyDescent="0.35">
      <c r="A989" s="1"/>
      <c r="B989" s="1"/>
      <c r="C989" s="1"/>
      <c r="D989" s="1"/>
      <c r="E989" s="1"/>
      <c r="F989" s="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 x14ac:dyDescent="0.35">
      <c r="A990" s="1"/>
      <c r="B990" s="1"/>
      <c r="C990" s="1"/>
      <c r="D990" s="1"/>
      <c r="E990" s="1"/>
      <c r="F990" s="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 x14ac:dyDescent="0.35">
      <c r="A991" s="1"/>
      <c r="B991" s="1"/>
      <c r="C991" s="1"/>
      <c r="D991" s="1"/>
      <c r="E991" s="1"/>
      <c r="F991" s="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 x14ac:dyDescent="0.35">
      <c r="A992" s="1"/>
      <c r="B992" s="1"/>
      <c r="C992" s="1"/>
      <c r="D992" s="1"/>
      <c r="E992" s="1"/>
      <c r="F992" s="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 x14ac:dyDescent="0.35">
      <c r="A993" s="1"/>
      <c r="B993" s="1"/>
      <c r="C993" s="1"/>
      <c r="D993" s="1"/>
      <c r="E993" s="1"/>
      <c r="F993" s="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 x14ac:dyDescent="0.35">
      <c r="A994" s="1"/>
      <c r="B994" s="1"/>
      <c r="C994" s="1"/>
      <c r="D994" s="1"/>
      <c r="E994" s="1"/>
      <c r="F994" s="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 x14ac:dyDescent="0.35">
      <c r="A995" s="1"/>
      <c r="B995" s="1"/>
      <c r="C995" s="1"/>
      <c r="D995" s="1"/>
      <c r="E995" s="1"/>
      <c r="F995" s="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 x14ac:dyDescent="0.35">
      <c r="A996" s="1"/>
      <c r="B996" s="1"/>
      <c r="C996" s="1"/>
      <c r="D996" s="1"/>
      <c r="E996" s="1"/>
      <c r="F996" s="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 x14ac:dyDescent="0.35">
      <c r="A997" s="1"/>
      <c r="B997" s="1"/>
      <c r="C997" s="1"/>
      <c r="D997" s="1"/>
      <c r="E997" s="1"/>
      <c r="F997" s="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 x14ac:dyDescent="0.35">
      <c r="A998" s="1"/>
      <c r="B998" s="1"/>
      <c r="C998" s="1"/>
      <c r="D998" s="1"/>
      <c r="E998" s="1"/>
      <c r="F998" s="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5" x14ac:dyDescent="0.35">
      <c r="A999" s="1"/>
      <c r="B999" s="1"/>
      <c r="C999" s="1"/>
      <c r="D999" s="1"/>
      <c r="E999" s="1"/>
      <c r="F999" s="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5" x14ac:dyDescent="0.35">
      <c r="A1000" s="1"/>
      <c r="B1000" s="1"/>
      <c r="C1000" s="1"/>
      <c r="D1000" s="1"/>
      <c r="E1000" s="1"/>
      <c r="F1000" s="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5" x14ac:dyDescent="0.35">
      <c r="A1001" s="1"/>
      <c r="B1001" s="1"/>
      <c r="C1001" s="1"/>
      <c r="D1001" s="1"/>
      <c r="E1001" s="1"/>
      <c r="F1001" s="2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5" x14ac:dyDescent="0.35">
      <c r="A1002" s="1"/>
      <c r="B1002" s="1"/>
      <c r="C1002" s="1"/>
      <c r="D1002" s="1"/>
      <c r="E1002" s="1"/>
      <c r="F1002" s="2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5" x14ac:dyDescent="0.35">
      <c r="A1003" s="1"/>
      <c r="B1003" s="1"/>
      <c r="C1003" s="1"/>
      <c r="D1003" s="1"/>
      <c r="E1003" s="1"/>
      <c r="F1003" s="2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5" x14ac:dyDescent="0.35">
      <c r="A1004" s="1"/>
      <c r="B1004" s="1"/>
      <c r="C1004" s="1"/>
      <c r="D1004" s="1"/>
      <c r="E1004" s="1"/>
      <c r="F1004" s="2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26">
    <mergeCell ref="G101:J101"/>
    <mergeCell ref="G102:J102"/>
    <mergeCell ref="G103:J103"/>
    <mergeCell ref="G104:J104"/>
    <mergeCell ref="G105:J105"/>
    <mergeCell ref="G106:J106"/>
    <mergeCell ref="G107:J107"/>
    <mergeCell ref="G108:J108"/>
    <mergeCell ref="G109:J109"/>
    <mergeCell ref="G92:J92"/>
    <mergeCell ref="G93:J93"/>
    <mergeCell ref="G94:J94"/>
    <mergeCell ref="G95:J95"/>
    <mergeCell ref="G96:J96"/>
    <mergeCell ref="G97:J97"/>
    <mergeCell ref="G98:J98"/>
    <mergeCell ref="G99:J99"/>
    <mergeCell ref="G100:J100"/>
    <mergeCell ref="B124:J124"/>
    <mergeCell ref="G110:J110"/>
    <mergeCell ref="G111:J111"/>
    <mergeCell ref="G112:J112"/>
    <mergeCell ref="G113:J113"/>
    <mergeCell ref="G114:J114"/>
    <mergeCell ref="G115:J115"/>
    <mergeCell ref="G116:J116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57:J57"/>
    <mergeCell ref="G58:J58"/>
    <mergeCell ref="G59:J59"/>
    <mergeCell ref="G60:J60"/>
    <mergeCell ref="G117:J117"/>
    <mergeCell ref="G118:J118"/>
    <mergeCell ref="G119:J119"/>
    <mergeCell ref="G120:J120"/>
    <mergeCell ref="B123:J123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A1:J1"/>
    <mergeCell ref="A2:J2"/>
    <mergeCell ref="A3:J3"/>
    <mergeCell ref="A4:J4"/>
    <mergeCell ref="B13:D13"/>
    <mergeCell ref="B17:J17"/>
    <mergeCell ref="A18:K18"/>
    <mergeCell ref="G19:J19"/>
    <mergeCell ref="G20:J20"/>
    <mergeCell ref="E6:F6"/>
    <mergeCell ref="G6:H6"/>
    <mergeCell ref="E7:F7"/>
    <mergeCell ref="E8:F8"/>
    <mergeCell ref="E9:F9"/>
    <mergeCell ref="G7:H7"/>
    <mergeCell ref="G8:H8"/>
    <mergeCell ref="G9:H9"/>
    <mergeCell ref="E11:F11"/>
    <mergeCell ref="E12:F12"/>
    <mergeCell ref="G11:H11"/>
    <mergeCell ref="G12:H12"/>
    <mergeCell ref="B10:C10"/>
    <mergeCell ref="E10:F10"/>
    <mergeCell ref="G10:H10"/>
  </mergeCells>
  <dataValidations count="1">
    <dataValidation type="list" allowBlank="1" showErrorMessage="1" sqref="G20:J120" xr:uid="{63D84A8C-C649-4AF3-A654-197F15A3FB04}">
      <formula1>"Workshops and Perform Pass, Workshops and Show Pass,Resonate Weekend Pass,Teachers Pass, Already purchased a pass, Teachers Friday Pass"</formula1>
    </dataValidation>
  </dataValidations>
  <hyperlinks>
    <hyperlink ref="D20" r:id="rId1" xr:uid="{00000000-0004-0000-0200-000000000000}"/>
  </hyperlinks>
  <pageMargins left="0.7" right="0.7" top="0.75" bottom="0.75" header="0" footer="0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3"/>
  <sheetViews>
    <sheetView workbookViewId="0">
      <selection activeCell="D12" sqref="D12:F12"/>
    </sheetView>
  </sheetViews>
  <sheetFormatPr defaultColWidth="11.25" defaultRowHeight="15" customHeight="1" x14ac:dyDescent="0.35"/>
  <cols>
    <col min="1" max="6" width="10.6640625" customWidth="1"/>
    <col min="7" max="7" width="1.08203125" customWidth="1"/>
    <col min="8" max="10" width="10.6640625" customWidth="1"/>
    <col min="11" max="11" width="11.33203125" customWidth="1"/>
    <col min="12" max="32" width="10.6640625" customWidth="1"/>
  </cols>
  <sheetData>
    <row r="1" spans="1:32" ht="15" customHeight="1" x14ac:dyDescent="0.45">
      <c r="A1" s="173" t="s">
        <v>42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 x14ac:dyDescent="0.45">
      <c r="A2" s="176" t="s">
        <v>43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45">
      <c r="A3" s="176" t="s">
        <v>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7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5" x14ac:dyDescent="0.3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5" x14ac:dyDescent="0.35">
      <c r="A5" s="96"/>
      <c r="B5" s="97"/>
      <c r="C5" s="97"/>
      <c r="D5" s="97"/>
      <c r="E5" s="97"/>
      <c r="F5" s="97"/>
      <c r="G5" s="94"/>
      <c r="H5" s="97"/>
      <c r="I5" s="97"/>
      <c r="J5" s="97"/>
      <c r="K5" s="97"/>
      <c r="L5" s="97"/>
      <c r="M5" s="9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 x14ac:dyDescent="0.45">
      <c r="A6" s="178" t="s">
        <v>75</v>
      </c>
      <c r="B6" s="179"/>
      <c r="C6" s="179"/>
      <c r="D6" s="179"/>
      <c r="E6" s="179"/>
      <c r="F6" s="179"/>
      <c r="G6" s="66"/>
      <c r="H6" s="180" t="s">
        <v>76</v>
      </c>
      <c r="I6" s="179"/>
      <c r="J6" s="179"/>
      <c r="K6" s="179"/>
      <c r="L6" s="179"/>
      <c r="M6" s="18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5" x14ac:dyDescent="0.35">
      <c r="A7" s="182" t="s">
        <v>77</v>
      </c>
      <c r="B7" s="123"/>
      <c r="C7" s="124"/>
      <c r="D7" s="172" t="s">
        <v>78</v>
      </c>
      <c r="E7" s="123"/>
      <c r="F7" s="124"/>
      <c r="G7" s="94"/>
      <c r="H7" s="172" t="s">
        <v>76</v>
      </c>
      <c r="I7" s="123"/>
      <c r="J7" s="124"/>
      <c r="K7" s="43" t="s">
        <v>79</v>
      </c>
      <c r="L7" s="172" t="s">
        <v>80</v>
      </c>
      <c r="M7" s="17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5.5" x14ac:dyDescent="0.35">
      <c r="A8" s="167" t="s">
        <v>15</v>
      </c>
      <c r="B8" s="123"/>
      <c r="C8" s="124"/>
      <c r="D8" s="168">
        <f>COUNTIF('Step 2 - Attendee Details'!G21:J120, "Workshops and Show Pass")</f>
        <v>0</v>
      </c>
      <c r="E8" s="123"/>
      <c r="F8" s="124"/>
      <c r="G8" s="94"/>
      <c r="H8" s="169" t="s">
        <v>15</v>
      </c>
      <c r="I8" s="123"/>
      <c r="J8" s="124"/>
      <c r="K8" s="67">
        <v>99</v>
      </c>
      <c r="L8" s="170">
        <f t="shared" ref="L8:L13" si="0">SUM(D8*K8)</f>
        <v>0</v>
      </c>
      <c r="M8" s="17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5" x14ac:dyDescent="0.35">
      <c r="A9" s="167" t="s">
        <v>16</v>
      </c>
      <c r="B9" s="123"/>
      <c r="C9" s="124"/>
      <c r="D9" s="168">
        <f>COUNTIF('Step 2 - Attendee Details'!G21:J122, "Workshops and Perform Pass")</f>
        <v>0</v>
      </c>
      <c r="E9" s="123"/>
      <c r="F9" s="124"/>
      <c r="G9" s="78"/>
      <c r="H9" s="169" t="s">
        <v>16</v>
      </c>
      <c r="I9" s="123"/>
      <c r="J9" s="124"/>
      <c r="K9" s="67">
        <v>140</v>
      </c>
      <c r="L9" s="170">
        <f t="shared" si="0"/>
        <v>0</v>
      </c>
      <c r="M9" s="17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5" x14ac:dyDescent="0.35">
      <c r="A10" s="167" t="s">
        <v>133</v>
      </c>
      <c r="B10" s="190"/>
      <c r="C10" s="191"/>
      <c r="D10" s="168">
        <f>COUNTIF('Step 2 - Attendee Details'!G22:J123, "Already purchased a pass")</f>
        <v>0</v>
      </c>
      <c r="E10" s="123"/>
      <c r="F10" s="124"/>
      <c r="G10" s="78"/>
      <c r="H10" s="167" t="s">
        <v>133</v>
      </c>
      <c r="I10" s="190"/>
      <c r="J10" s="191"/>
      <c r="K10" s="67">
        <v>50</v>
      </c>
      <c r="L10" s="170">
        <f t="shared" ref="L10" si="1">SUM(D10*K10)</f>
        <v>0</v>
      </c>
      <c r="M10" s="17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spans="1:32" ht="15.5" x14ac:dyDescent="0.35">
      <c r="A11" s="167" t="s">
        <v>72</v>
      </c>
      <c r="B11" s="123"/>
      <c r="C11" s="124"/>
      <c r="D11" s="168">
        <f>COUNTIF('Step 2 - Attendee Details'!G21:J123, "Teachers Friday Pass")</f>
        <v>0</v>
      </c>
      <c r="E11" s="123"/>
      <c r="F11" s="124"/>
      <c r="G11" s="78"/>
      <c r="H11" s="169" t="s">
        <v>72</v>
      </c>
      <c r="I11" s="123"/>
      <c r="J11" s="124"/>
      <c r="K11" s="84">
        <v>99</v>
      </c>
      <c r="L11" s="170">
        <f t="shared" si="0"/>
        <v>0</v>
      </c>
      <c r="M11" s="17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5" x14ac:dyDescent="0.35">
      <c r="A12" s="167" t="s">
        <v>19</v>
      </c>
      <c r="B12" s="123"/>
      <c r="C12" s="124"/>
      <c r="D12" s="168">
        <f>COUNTIF('Step 2 - Attendee Details'!G20:J123, "Resonate Weekend pass")</f>
        <v>0</v>
      </c>
      <c r="E12" s="123"/>
      <c r="F12" s="124"/>
      <c r="G12" s="78"/>
      <c r="H12" s="169" t="s">
        <v>19</v>
      </c>
      <c r="I12" s="123"/>
      <c r="J12" s="124"/>
      <c r="K12" s="67">
        <v>350</v>
      </c>
      <c r="L12" s="170">
        <f t="shared" si="0"/>
        <v>0</v>
      </c>
      <c r="M12" s="17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5" x14ac:dyDescent="0.35">
      <c r="A13" s="167" t="s">
        <v>20</v>
      </c>
      <c r="B13" s="123"/>
      <c r="C13" s="124"/>
      <c r="D13" s="168">
        <f>COUNTIF('Step 2 - Attendee Details'!G21:J124, "teachers pass")</f>
        <v>0</v>
      </c>
      <c r="E13" s="123"/>
      <c r="F13" s="124"/>
      <c r="G13" s="78"/>
      <c r="H13" s="169" t="s">
        <v>20</v>
      </c>
      <c r="I13" s="123"/>
      <c r="J13" s="124"/>
      <c r="K13" s="67">
        <v>180</v>
      </c>
      <c r="L13" s="170">
        <f t="shared" si="0"/>
        <v>0</v>
      </c>
      <c r="M13" s="17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5" x14ac:dyDescent="0.35">
      <c r="A14" s="99"/>
      <c r="B14" s="78"/>
      <c r="C14" s="78"/>
      <c r="D14" s="78"/>
      <c r="E14" s="87"/>
      <c r="F14" s="78"/>
      <c r="G14" s="78"/>
      <c r="H14" s="78"/>
      <c r="I14" s="78"/>
      <c r="J14" s="87"/>
      <c r="K14" s="68" t="s">
        <v>82</v>
      </c>
      <c r="L14" s="185">
        <f>SUM(L8:L13)</f>
        <v>0</v>
      </c>
      <c r="M14" s="17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5" x14ac:dyDescent="0.35">
      <c r="A15" s="99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10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" customHeight="1" x14ac:dyDescent="0.45">
      <c r="A16" s="99"/>
      <c r="B16" s="78"/>
      <c r="C16" s="78"/>
      <c r="D16" s="87"/>
      <c r="E16" s="78"/>
      <c r="F16" s="78"/>
      <c r="G16" s="78"/>
      <c r="H16" s="193" t="s">
        <v>83</v>
      </c>
      <c r="I16" s="194"/>
      <c r="J16" s="195"/>
      <c r="K16" s="196">
        <f>SUM(K14:L15)</f>
        <v>0</v>
      </c>
      <c r="L16" s="194"/>
      <c r="M16" s="19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 x14ac:dyDescent="0.45">
      <c r="A17" s="99"/>
      <c r="B17" s="78"/>
      <c r="C17" s="78"/>
      <c r="D17" s="88"/>
      <c r="E17" s="89"/>
      <c r="F17" s="89"/>
      <c r="G17" s="89"/>
      <c r="H17" s="90"/>
      <c r="I17" s="91"/>
      <c r="J17" s="91"/>
      <c r="K17" s="92"/>
      <c r="L17" s="91"/>
      <c r="M17" s="101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pans="1:32" ht="15" customHeight="1" x14ac:dyDescent="0.35">
      <c r="A18" s="186" t="s">
        <v>124</v>
      </c>
      <c r="B18" s="187"/>
      <c r="C18" s="187"/>
      <c r="D18" s="187"/>
      <c r="E18" s="187"/>
      <c r="F18" s="187"/>
      <c r="G18" s="187"/>
      <c r="H18" s="188"/>
      <c r="I18" s="189"/>
      <c r="J18" s="187"/>
      <c r="K18" s="187"/>
      <c r="L18" s="187"/>
      <c r="M18" s="18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spans="1:32" ht="15.5" x14ac:dyDescent="0.35">
      <c r="A19" s="102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5" x14ac:dyDescent="0.3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5" x14ac:dyDescent="0.3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5" x14ac:dyDescent="0.35">
      <c r="A23" s="141" t="s">
        <v>84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5" x14ac:dyDescent="0.35">
      <c r="A24" s="192" t="s">
        <v>85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5" x14ac:dyDescent="0.3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8.5" x14ac:dyDescent="0.45">
      <c r="A26" s="183" t="s">
        <v>114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5" x14ac:dyDescent="0.35">
      <c r="A27" s="184" t="s">
        <v>115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5" x14ac:dyDescent="0.3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5" x14ac:dyDescent="0.35">
      <c r="A29" s="184" t="s">
        <v>116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5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5" x14ac:dyDescent="0.3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5" x14ac:dyDescent="0.3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5" x14ac:dyDescent="0.3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5" x14ac:dyDescent="0.3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5" x14ac:dyDescent="0.3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5" x14ac:dyDescent="0.3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5" x14ac:dyDescent="0.3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5" x14ac:dyDescent="0.3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5" x14ac:dyDescent="0.3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5" x14ac:dyDescent="0.3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4:32" ht="15.5" x14ac:dyDescent="0.3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4:32" ht="15.5" x14ac:dyDescent="0.3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4:32" ht="15.5" x14ac:dyDescent="0.3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4:32" ht="15.5" x14ac:dyDescent="0.3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4:32" ht="15.5" x14ac:dyDescent="0.3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4:32" ht="15.5" x14ac:dyDescent="0.3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4:32" ht="15.5" x14ac:dyDescent="0.3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4:32" ht="15.5" x14ac:dyDescent="0.3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4:32" ht="15.5" x14ac:dyDescent="0.3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4:32" ht="15.5" x14ac:dyDescent="0.3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4:32" ht="15.5" x14ac:dyDescent="0.3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4:32" ht="15.5" x14ac:dyDescent="0.3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4:32" ht="15.5" x14ac:dyDescent="0.3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4:32" ht="15.5" x14ac:dyDescent="0.3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4:32" ht="15.5" x14ac:dyDescent="0.3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4:32" ht="15.5" x14ac:dyDescent="0.3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4:32" ht="15.5" x14ac:dyDescent="0.3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4:32" ht="15.5" x14ac:dyDescent="0.3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4:32" ht="15.5" x14ac:dyDescent="0.3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4:32" ht="15.5" x14ac:dyDescent="0.3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4:32" ht="15.5" x14ac:dyDescent="0.3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4:32" ht="15.5" x14ac:dyDescent="0.3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4:32" ht="15.5" x14ac:dyDescent="0.3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4:32" ht="15.5" x14ac:dyDescent="0.3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4:32" ht="15.5" x14ac:dyDescent="0.3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4:32" ht="15.5" x14ac:dyDescent="0.3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4:32" ht="15.5" x14ac:dyDescent="0.3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4:32" ht="15.5" x14ac:dyDescent="0.3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4:32" ht="15.5" x14ac:dyDescent="0.3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4:32" ht="15.5" x14ac:dyDescent="0.3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4:32" ht="15.5" x14ac:dyDescent="0.3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4:32" ht="15.5" x14ac:dyDescent="0.3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4:32" ht="15.5" x14ac:dyDescent="0.3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4:32" ht="15.5" x14ac:dyDescent="0.3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4:32" ht="15.5" x14ac:dyDescent="0.3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4:32" ht="15.5" x14ac:dyDescent="0.3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4:32" ht="15.5" x14ac:dyDescent="0.3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4:32" ht="15.5" x14ac:dyDescent="0.3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4:32" ht="15.5" x14ac:dyDescent="0.3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4:32" ht="15.5" x14ac:dyDescent="0.3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4:32" ht="15.5" x14ac:dyDescent="0.3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4:32" ht="15.5" x14ac:dyDescent="0.3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4:32" ht="15.5" x14ac:dyDescent="0.3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4:32" ht="15.5" x14ac:dyDescent="0.3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4:32" ht="15.5" x14ac:dyDescent="0.3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4:32" ht="15.5" x14ac:dyDescent="0.3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4:32" ht="15.5" x14ac:dyDescent="0.3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4:32" ht="15.5" x14ac:dyDescent="0.3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4:32" ht="15.5" x14ac:dyDescent="0.3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4:32" ht="15.5" x14ac:dyDescent="0.3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4:32" ht="15.5" x14ac:dyDescent="0.3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4:32" ht="15.5" x14ac:dyDescent="0.3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4:32" ht="15.5" x14ac:dyDescent="0.3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4:32" ht="15.5" x14ac:dyDescent="0.3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4:32" ht="15.5" x14ac:dyDescent="0.3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4:32" ht="15.5" x14ac:dyDescent="0.3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4:32" ht="15.5" x14ac:dyDescent="0.3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4:32" ht="15.5" x14ac:dyDescent="0.3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4:32" ht="15.5" x14ac:dyDescent="0.3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4:32" ht="15.5" x14ac:dyDescent="0.3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4:32" ht="15.5" x14ac:dyDescent="0.3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4:32" ht="15.5" x14ac:dyDescent="0.3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4:32" ht="15.5" x14ac:dyDescent="0.3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4:32" ht="15.5" x14ac:dyDescent="0.3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4:32" ht="15.5" x14ac:dyDescent="0.3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4:32" ht="15.5" x14ac:dyDescent="0.3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4:32" ht="15.5" x14ac:dyDescent="0.3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4:32" ht="15.5" x14ac:dyDescent="0.3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4:32" ht="15.5" x14ac:dyDescent="0.3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4:32" ht="15.5" x14ac:dyDescent="0.3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4:32" ht="15.5" x14ac:dyDescent="0.3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4:32" ht="15.5" x14ac:dyDescent="0.3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4:32" ht="15.5" x14ac:dyDescent="0.3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4:32" ht="15.5" x14ac:dyDescent="0.3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4:32" ht="15.5" x14ac:dyDescent="0.3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4:32" ht="15.5" x14ac:dyDescent="0.3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4:32" ht="15.5" x14ac:dyDescent="0.3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4:32" ht="15.5" x14ac:dyDescent="0.3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4:32" ht="15.5" x14ac:dyDescent="0.3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4:32" ht="15.5" x14ac:dyDescent="0.3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4:32" ht="15.5" x14ac:dyDescent="0.3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4:32" ht="15.5" x14ac:dyDescent="0.3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4:32" ht="15.5" x14ac:dyDescent="0.3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4:32" ht="15.5" x14ac:dyDescent="0.3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4:32" ht="15.5" x14ac:dyDescent="0.3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4:32" ht="15.5" x14ac:dyDescent="0.3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4:32" ht="15.5" x14ac:dyDescent="0.3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4:32" ht="15.5" x14ac:dyDescent="0.3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4:32" ht="15.5" x14ac:dyDescent="0.3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4:32" ht="15.5" x14ac:dyDescent="0.3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4:32" ht="15.5" x14ac:dyDescent="0.3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4:32" ht="15.5" x14ac:dyDescent="0.3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4:32" ht="15.5" x14ac:dyDescent="0.3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4:32" ht="15.5" x14ac:dyDescent="0.3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4:32" ht="15.5" x14ac:dyDescent="0.3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4:32" ht="15.5" x14ac:dyDescent="0.3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4:32" ht="15.5" x14ac:dyDescent="0.3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4:32" ht="15.5" x14ac:dyDescent="0.3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4:32" ht="15.5" x14ac:dyDescent="0.3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4:32" ht="15.5" x14ac:dyDescent="0.3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4:32" ht="15.5" x14ac:dyDescent="0.3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4:32" ht="15.5" x14ac:dyDescent="0.3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4:32" ht="15.5" x14ac:dyDescent="0.3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4:32" ht="15.5" x14ac:dyDescent="0.3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4:32" ht="15.5" x14ac:dyDescent="0.3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4:32" ht="15.5" x14ac:dyDescent="0.3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4:32" ht="15.5" x14ac:dyDescent="0.3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4:32" ht="15.5" x14ac:dyDescent="0.3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4:32" ht="15.5" x14ac:dyDescent="0.3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4:32" ht="15.5" x14ac:dyDescent="0.3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4:32" ht="15.5" x14ac:dyDescent="0.3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4:32" ht="15.5" x14ac:dyDescent="0.3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4:32" ht="15.5" x14ac:dyDescent="0.3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4:32" ht="15.5" x14ac:dyDescent="0.3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4:32" ht="15.5" x14ac:dyDescent="0.3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4:32" ht="15.5" x14ac:dyDescent="0.3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4:32" ht="15.5" x14ac:dyDescent="0.3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4:32" ht="15.5" x14ac:dyDescent="0.3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4:32" ht="15.5" x14ac:dyDescent="0.3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4:32" ht="15.5" x14ac:dyDescent="0.3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4:32" ht="15.5" x14ac:dyDescent="0.3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4:32" ht="15.5" x14ac:dyDescent="0.3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4:32" ht="15.5" x14ac:dyDescent="0.3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4:32" ht="15.5" x14ac:dyDescent="0.3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4:32" ht="15.5" x14ac:dyDescent="0.3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4:32" ht="15.5" x14ac:dyDescent="0.3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4:32" ht="15.5" x14ac:dyDescent="0.3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4:32" ht="15.5" x14ac:dyDescent="0.3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4:32" ht="15.5" x14ac:dyDescent="0.3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4:32" ht="15.5" x14ac:dyDescent="0.3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4:32" ht="15.5" x14ac:dyDescent="0.3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4:32" ht="15.5" x14ac:dyDescent="0.3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4:32" ht="15.5" x14ac:dyDescent="0.3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4:32" ht="15.5" x14ac:dyDescent="0.3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4:32" ht="15.5" x14ac:dyDescent="0.3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4:32" ht="15.5" x14ac:dyDescent="0.3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4:32" ht="15.5" x14ac:dyDescent="0.3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4:32" ht="15.5" x14ac:dyDescent="0.3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4:32" ht="15.5" x14ac:dyDescent="0.3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4:32" ht="15.5" x14ac:dyDescent="0.3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4:32" ht="15.5" x14ac:dyDescent="0.3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4:32" ht="15.5" x14ac:dyDescent="0.3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4:32" ht="15.5" x14ac:dyDescent="0.3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4:32" ht="15.5" x14ac:dyDescent="0.3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4:32" ht="15.5" x14ac:dyDescent="0.3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4:32" ht="15.5" x14ac:dyDescent="0.3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4:32" ht="15.5" x14ac:dyDescent="0.3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4:32" ht="15.5" x14ac:dyDescent="0.3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4:32" ht="15.5" x14ac:dyDescent="0.3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4:32" ht="15.5" x14ac:dyDescent="0.3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4:32" ht="15.5" x14ac:dyDescent="0.3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4:32" ht="15.5" x14ac:dyDescent="0.3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4:32" ht="15.5" x14ac:dyDescent="0.3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4:32" ht="15.5" x14ac:dyDescent="0.3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4:32" ht="15.5" x14ac:dyDescent="0.3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4:32" ht="15.5" x14ac:dyDescent="0.3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4:32" ht="15.5" x14ac:dyDescent="0.3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4:32" ht="15.5" x14ac:dyDescent="0.3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4:32" ht="15.5" x14ac:dyDescent="0.3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4:32" ht="15.5" x14ac:dyDescent="0.3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4:32" ht="15.5" x14ac:dyDescent="0.3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4:32" ht="15.5" x14ac:dyDescent="0.3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4:32" ht="15.5" x14ac:dyDescent="0.3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4:32" ht="15.5" x14ac:dyDescent="0.3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4:32" ht="15.5" x14ac:dyDescent="0.3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4:32" ht="15.5" x14ac:dyDescent="0.3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4:32" ht="15.5" x14ac:dyDescent="0.3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4:32" ht="15.5" x14ac:dyDescent="0.3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4:32" ht="15.5" x14ac:dyDescent="0.3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4:32" ht="15.5" x14ac:dyDescent="0.3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4:32" ht="15.5" x14ac:dyDescent="0.3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4:32" ht="15.5" x14ac:dyDescent="0.3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4:32" ht="15.5" x14ac:dyDescent="0.3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4:32" ht="15.5" x14ac:dyDescent="0.3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4:32" ht="15.5" x14ac:dyDescent="0.3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4:32" ht="15.5" x14ac:dyDescent="0.3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4:32" ht="15.5" x14ac:dyDescent="0.3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4:32" ht="15.5" x14ac:dyDescent="0.3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4:32" ht="15.5" x14ac:dyDescent="0.3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4:32" ht="15.5" x14ac:dyDescent="0.3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4:32" ht="15.5" x14ac:dyDescent="0.3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4:32" ht="15.5" x14ac:dyDescent="0.3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4:32" ht="15.5" x14ac:dyDescent="0.3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4:32" ht="15.5" x14ac:dyDescent="0.3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4:32" ht="15.5" x14ac:dyDescent="0.3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4:32" ht="15.5" x14ac:dyDescent="0.3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4:32" ht="15.5" x14ac:dyDescent="0.3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4:32" ht="15.5" x14ac:dyDescent="0.3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4:32" ht="15.5" x14ac:dyDescent="0.3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4:32" ht="15.5" x14ac:dyDescent="0.3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4:32" ht="15.5" x14ac:dyDescent="0.3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4:32" ht="15.5" x14ac:dyDescent="0.3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4:32" ht="15.5" x14ac:dyDescent="0.3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4:32" ht="15.5" x14ac:dyDescent="0.3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4:32" ht="15.5" x14ac:dyDescent="0.3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4:32" ht="15.5" x14ac:dyDescent="0.3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4:32" ht="15.5" x14ac:dyDescent="0.3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4:32" ht="15.5" x14ac:dyDescent="0.3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4:32" ht="15.5" x14ac:dyDescent="0.3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4:32" ht="15.5" x14ac:dyDescent="0.3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4:32" ht="15.5" x14ac:dyDescent="0.3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4:32" ht="15.5" x14ac:dyDescent="0.3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4:32" ht="15.5" x14ac:dyDescent="0.3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4:32" ht="15.5" x14ac:dyDescent="0.3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4:32" ht="15.5" x14ac:dyDescent="0.3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4:32" ht="15.5" x14ac:dyDescent="0.3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4:32" ht="15.5" x14ac:dyDescent="0.3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4:32" ht="15.5" x14ac:dyDescent="0.3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4:32" ht="15.5" x14ac:dyDescent="0.3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4:32" ht="15.5" x14ac:dyDescent="0.3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4:32" ht="15.5" x14ac:dyDescent="0.3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4:32" ht="15.5" x14ac:dyDescent="0.3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4:32" ht="15.5" x14ac:dyDescent="0.3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4:32" ht="15.5" x14ac:dyDescent="0.3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4:32" ht="15.5" x14ac:dyDescent="0.3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4:32" ht="15.5" x14ac:dyDescent="0.3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4:32" ht="15.5" x14ac:dyDescent="0.3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4:32" ht="15.5" x14ac:dyDescent="0.3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4:32" ht="15.5" x14ac:dyDescent="0.3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4:32" ht="15.5" x14ac:dyDescent="0.3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4:32" ht="15.5" x14ac:dyDescent="0.3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4:32" ht="15.5" x14ac:dyDescent="0.3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4:32" ht="15.5" x14ac:dyDescent="0.3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4:32" ht="15.5" x14ac:dyDescent="0.3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4:32" ht="15.5" x14ac:dyDescent="0.3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4:32" ht="15.5" x14ac:dyDescent="0.3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4:32" ht="15.5" x14ac:dyDescent="0.3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4:32" ht="15.5" x14ac:dyDescent="0.3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4:32" ht="15.5" x14ac:dyDescent="0.3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4:32" ht="15.5" x14ac:dyDescent="0.3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4:32" ht="15.5" x14ac:dyDescent="0.3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4:32" ht="15.5" x14ac:dyDescent="0.3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4:32" ht="15.5" x14ac:dyDescent="0.3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4:32" ht="15.5" x14ac:dyDescent="0.3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4:32" ht="15.5" x14ac:dyDescent="0.3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4:32" ht="15.5" x14ac:dyDescent="0.3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4:32" ht="15.5" x14ac:dyDescent="0.3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4:32" ht="15.5" x14ac:dyDescent="0.3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4:32" ht="15.5" x14ac:dyDescent="0.3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4:32" ht="15.5" x14ac:dyDescent="0.3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4:32" ht="15.5" x14ac:dyDescent="0.3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4:32" ht="15.5" x14ac:dyDescent="0.3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4:32" ht="15.5" x14ac:dyDescent="0.3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4:32" ht="15.5" x14ac:dyDescent="0.3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4:32" ht="15.5" x14ac:dyDescent="0.3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4:32" ht="15.5" x14ac:dyDescent="0.3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4:32" ht="15.5" x14ac:dyDescent="0.3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4:32" ht="15.5" x14ac:dyDescent="0.3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4:32" ht="15.5" x14ac:dyDescent="0.3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4:32" ht="15.5" x14ac:dyDescent="0.3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4:32" ht="15.5" x14ac:dyDescent="0.3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4:32" ht="15.5" x14ac:dyDescent="0.3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4:32" ht="15.5" x14ac:dyDescent="0.3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4:32" ht="15.5" x14ac:dyDescent="0.3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4:32" ht="15.5" x14ac:dyDescent="0.3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4:32" ht="15.5" x14ac:dyDescent="0.3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4:32" ht="15.5" x14ac:dyDescent="0.3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4:32" ht="15.5" x14ac:dyDescent="0.3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4:32" ht="15.5" x14ac:dyDescent="0.3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4:32" ht="15.5" x14ac:dyDescent="0.3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4:32" ht="15.5" x14ac:dyDescent="0.3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4:32" ht="15.5" x14ac:dyDescent="0.3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4:32" ht="15.5" x14ac:dyDescent="0.3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4:32" ht="15.5" x14ac:dyDescent="0.3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4:32" ht="15.5" x14ac:dyDescent="0.3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4:32" ht="15.5" x14ac:dyDescent="0.3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4:32" ht="15.5" x14ac:dyDescent="0.3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4:32" ht="15.5" x14ac:dyDescent="0.3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4:32" ht="15.5" x14ac:dyDescent="0.3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4:32" ht="15.5" x14ac:dyDescent="0.3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4:32" ht="15.5" x14ac:dyDescent="0.3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4:32" ht="15.5" x14ac:dyDescent="0.3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4:32" ht="15.5" x14ac:dyDescent="0.3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4:32" ht="15.5" x14ac:dyDescent="0.3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4:32" ht="15.5" x14ac:dyDescent="0.3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4:32" ht="15.5" x14ac:dyDescent="0.3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4:32" ht="15.5" x14ac:dyDescent="0.3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4:32" ht="15.5" x14ac:dyDescent="0.3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4:32" ht="15.5" x14ac:dyDescent="0.3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4:32" ht="15.5" x14ac:dyDescent="0.3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4:32" ht="15.5" x14ac:dyDescent="0.3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4:32" ht="15.5" x14ac:dyDescent="0.3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4:32" ht="15.5" x14ac:dyDescent="0.3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4:32" ht="15.5" x14ac:dyDescent="0.3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4:32" ht="15.5" x14ac:dyDescent="0.3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4:32" ht="15.5" x14ac:dyDescent="0.3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4:32" ht="15.5" x14ac:dyDescent="0.3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4:32" ht="15.5" x14ac:dyDescent="0.3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4:32" ht="15.5" x14ac:dyDescent="0.3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4:32" ht="15.5" x14ac:dyDescent="0.3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4:32" ht="15.5" x14ac:dyDescent="0.3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4:32" ht="15.5" x14ac:dyDescent="0.3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4:32" ht="15.5" x14ac:dyDescent="0.3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4:32" ht="15.5" x14ac:dyDescent="0.3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4:32" ht="15.5" x14ac:dyDescent="0.3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4:32" ht="15.5" x14ac:dyDescent="0.3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4:32" ht="15.5" x14ac:dyDescent="0.3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4:32" ht="15.5" x14ac:dyDescent="0.3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4:32" ht="15.5" x14ac:dyDescent="0.3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4:32" ht="15.5" x14ac:dyDescent="0.3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4:32" ht="15.5" x14ac:dyDescent="0.3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4:32" ht="15.5" x14ac:dyDescent="0.3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4:32" ht="15.5" x14ac:dyDescent="0.3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4:32" ht="15.5" x14ac:dyDescent="0.3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4:32" ht="15.5" x14ac:dyDescent="0.3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4:32" ht="15.5" x14ac:dyDescent="0.3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4:32" ht="15.5" x14ac:dyDescent="0.3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4:32" ht="15.5" x14ac:dyDescent="0.3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4:32" ht="15.5" x14ac:dyDescent="0.3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4:32" ht="15.5" x14ac:dyDescent="0.3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4:32" ht="15.5" x14ac:dyDescent="0.3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4:32" ht="15.5" x14ac:dyDescent="0.3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4:32" ht="15.5" x14ac:dyDescent="0.3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4:32" ht="15.5" x14ac:dyDescent="0.3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4:32" ht="15.5" x14ac:dyDescent="0.3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4:32" ht="15.5" x14ac:dyDescent="0.3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4:32" ht="15.5" x14ac:dyDescent="0.3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4:32" ht="15.5" x14ac:dyDescent="0.3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4:32" ht="15.5" x14ac:dyDescent="0.3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4:32" ht="15.5" x14ac:dyDescent="0.3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4:32" ht="15.5" x14ac:dyDescent="0.3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4:32" ht="15.5" x14ac:dyDescent="0.3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4:32" ht="15.5" x14ac:dyDescent="0.3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4:32" ht="15.5" x14ac:dyDescent="0.3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4:32" ht="15.5" x14ac:dyDescent="0.3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4:32" ht="15.5" x14ac:dyDescent="0.3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4:32" ht="15.5" x14ac:dyDescent="0.3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4:32" ht="15.5" x14ac:dyDescent="0.3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4:32" ht="15.5" x14ac:dyDescent="0.3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4:32" ht="15.5" x14ac:dyDescent="0.3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4:32" ht="15.5" x14ac:dyDescent="0.3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4:32" ht="15.5" x14ac:dyDescent="0.3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4:32" ht="15.5" x14ac:dyDescent="0.3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4:32" ht="15.5" x14ac:dyDescent="0.3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4:32" ht="15.5" x14ac:dyDescent="0.3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4:32" ht="15.5" x14ac:dyDescent="0.3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4:32" ht="15.5" x14ac:dyDescent="0.3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4:32" ht="15.5" x14ac:dyDescent="0.3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4:32" ht="15.5" x14ac:dyDescent="0.3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4:32" ht="15.5" x14ac:dyDescent="0.3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4:32" ht="15.5" x14ac:dyDescent="0.3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4:32" ht="15.5" x14ac:dyDescent="0.3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4:32" ht="15.5" x14ac:dyDescent="0.3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4:32" ht="15.5" x14ac:dyDescent="0.3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4:32" ht="15.5" x14ac:dyDescent="0.3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4:32" ht="15.5" x14ac:dyDescent="0.3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4:32" ht="15.5" x14ac:dyDescent="0.3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4:32" ht="15.5" x14ac:dyDescent="0.3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4:32" ht="15.5" x14ac:dyDescent="0.3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4:32" ht="15.5" x14ac:dyDescent="0.3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4:32" ht="15.5" x14ac:dyDescent="0.3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4:32" ht="15.5" x14ac:dyDescent="0.3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4:32" ht="15.5" x14ac:dyDescent="0.3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4:32" ht="15.5" x14ac:dyDescent="0.3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4:32" ht="15.5" x14ac:dyDescent="0.3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4:32" ht="15.5" x14ac:dyDescent="0.3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4:32" ht="15.5" x14ac:dyDescent="0.3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4:32" ht="15.5" x14ac:dyDescent="0.3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4:32" ht="15.5" x14ac:dyDescent="0.3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4:32" ht="15.5" x14ac:dyDescent="0.3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4:32" ht="15.5" x14ac:dyDescent="0.3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4:32" ht="15.5" x14ac:dyDescent="0.3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4:32" ht="15.5" x14ac:dyDescent="0.3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4:32" ht="15.5" x14ac:dyDescent="0.3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4:32" ht="15.5" x14ac:dyDescent="0.3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4:32" ht="15.5" x14ac:dyDescent="0.3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4:32" ht="15.5" x14ac:dyDescent="0.3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4:32" ht="15.5" x14ac:dyDescent="0.3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4:32" ht="15.5" x14ac:dyDescent="0.3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4:32" ht="15.5" x14ac:dyDescent="0.3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4:32" ht="15.5" x14ac:dyDescent="0.3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4:32" ht="15.5" x14ac:dyDescent="0.3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4:32" ht="15.5" x14ac:dyDescent="0.3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4:32" ht="15.5" x14ac:dyDescent="0.3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4:32" ht="15.5" x14ac:dyDescent="0.3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4:32" ht="15.5" x14ac:dyDescent="0.3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4:32" ht="15.5" x14ac:dyDescent="0.3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4:32" ht="15.5" x14ac:dyDescent="0.3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4:32" ht="15.5" x14ac:dyDescent="0.3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4:32" ht="15.5" x14ac:dyDescent="0.3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4:32" ht="15.5" x14ac:dyDescent="0.3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4:32" ht="15.5" x14ac:dyDescent="0.3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4:32" ht="15.5" x14ac:dyDescent="0.3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4:32" ht="15.5" x14ac:dyDescent="0.3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4:32" ht="15.5" x14ac:dyDescent="0.3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4:32" ht="15.5" x14ac:dyDescent="0.3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4:32" ht="15.5" x14ac:dyDescent="0.3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4:32" ht="15.5" x14ac:dyDescent="0.3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4:32" ht="15.5" x14ac:dyDescent="0.3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4:32" ht="15.5" x14ac:dyDescent="0.3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4:32" ht="15.5" x14ac:dyDescent="0.3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4:32" ht="15.5" x14ac:dyDescent="0.3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4:32" ht="15.5" x14ac:dyDescent="0.3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4:32" ht="15.5" x14ac:dyDescent="0.3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4:32" ht="15.5" x14ac:dyDescent="0.3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4:32" ht="15.5" x14ac:dyDescent="0.3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4:32" ht="15.5" x14ac:dyDescent="0.3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4:32" ht="15.5" x14ac:dyDescent="0.3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4:32" ht="15.5" x14ac:dyDescent="0.3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4:32" ht="15.5" x14ac:dyDescent="0.3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4:32" ht="15.5" x14ac:dyDescent="0.3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4:32" ht="15.5" x14ac:dyDescent="0.3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4:32" ht="15.5" x14ac:dyDescent="0.3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4:32" ht="15.5" x14ac:dyDescent="0.3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4:32" ht="15.5" x14ac:dyDescent="0.3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4:32" ht="15.5" x14ac:dyDescent="0.3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4:32" ht="15.5" x14ac:dyDescent="0.3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4:32" ht="15.5" x14ac:dyDescent="0.3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4:32" ht="15.5" x14ac:dyDescent="0.3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4:32" ht="15.5" x14ac:dyDescent="0.3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4:32" ht="15.5" x14ac:dyDescent="0.3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4:32" ht="15.5" x14ac:dyDescent="0.3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4:32" ht="15.5" x14ac:dyDescent="0.3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4:32" ht="15.5" x14ac:dyDescent="0.3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4:32" ht="15.5" x14ac:dyDescent="0.3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4:32" ht="15.5" x14ac:dyDescent="0.3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4:32" ht="15.5" x14ac:dyDescent="0.3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4:32" ht="15.5" x14ac:dyDescent="0.3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4:32" ht="15.5" x14ac:dyDescent="0.3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4:32" ht="15.5" x14ac:dyDescent="0.3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4:32" ht="15.5" x14ac:dyDescent="0.3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4:32" ht="15.5" x14ac:dyDescent="0.3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4:32" ht="15.5" x14ac:dyDescent="0.3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4:32" ht="15.5" x14ac:dyDescent="0.3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4:32" ht="15.5" x14ac:dyDescent="0.3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4:32" ht="15.5" x14ac:dyDescent="0.3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4:32" ht="15.5" x14ac:dyDescent="0.3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4:32" ht="15.5" x14ac:dyDescent="0.3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4:32" ht="15.5" x14ac:dyDescent="0.3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4:32" ht="15.5" x14ac:dyDescent="0.3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4:32" ht="15.5" x14ac:dyDescent="0.3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4:32" ht="15.5" x14ac:dyDescent="0.3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4:32" ht="15.5" x14ac:dyDescent="0.3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4:32" ht="15.5" x14ac:dyDescent="0.3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4:32" ht="15.5" x14ac:dyDescent="0.3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4:32" ht="15.5" x14ac:dyDescent="0.3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4:32" ht="15.5" x14ac:dyDescent="0.3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4:32" ht="15.5" x14ac:dyDescent="0.3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4:32" ht="15.5" x14ac:dyDescent="0.3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4:32" ht="15.5" x14ac:dyDescent="0.3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4:32" ht="15.5" x14ac:dyDescent="0.3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4:32" ht="15.5" x14ac:dyDescent="0.3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4:32" ht="15.5" x14ac:dyDescent="0.3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4:32" ht="15.5" x14ac:dyDescent="0.3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4:32" ht="15.5" x14ac:dyDescent="0.3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4:32" ht="15.5" x14ac:dyDescent="0.3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4:32" ht="15.5" x14ac:dyDescent="0.3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4:32" ht="15.5" x14ac:dyDescent="0.3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4:32" ht="15.5" x14ac:dyDescent="0.3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4:32" ht="15.5" x14ac:dyDescent="0.3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4:32" ht="15.5" x14ac:dyDescent="0.3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4:32" ht="15.5" x14ac:dyDescent="0.3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4:32" ht="15.5" x14ac:dyDescent="0.3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4:32" ht="15.5" x14ac:dyDescent="0.3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4:32" ht="15.5" x14ac:dyDescent="0.3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4:32" ht="15.5" x14ac:dyDescent="0.3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4:32" ht="15.5" x14ac:dyDescent="0.3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4:32" ht="15.5" x14ac:dyDescent="0.3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4:32" ht="15.5" x14ac:dyDescent="0.3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4:32" ht="15.5" x14ac:dyDescent="0.3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4:32" ht="15.5" x14ac:dyDescent="0.3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4:32" ht="15.5" x14ac:dyDescent="0.3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4:32" ht="15.5" x14ac:dyDescent="0.3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4:32" ht="15.5" x14ac:dyDescent="0.3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4:32" ht="15.5" x14ac:dyDescent="0.3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4:32" ht="15.5" x14ac:dyDescent="0.3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4:32" ht="15.5" x14ac:dyDescent="0.3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4:32" ht="15.5" x14ac:dyDescent="0.3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4:32" ht="15.5" x14ac:dyDescent="0.3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4:32" ht="15.5" x14ac:dyDescent="0.3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4:32" ht="15.5" x14ac:dyDescent="0.3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4:32" ht="15.5" x14ac:dyDescent="0.3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4:32" ht="15.5" x14ac:dyDescent="0.3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4:32" ht="15.5" x14ac:dyDescent="0.3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4:32" ht="15.5" x14ac:dyDescent="0.3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4:32" ht="15.5" x14ac:dyDescent="0.3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4:32" ht="15.5" x14ac:dyDescent="0.3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4:32" ht="15.5" x14ac:dyDescent="0.3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4:32" ht="15.5" x14ac:dyDescent="0.3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4:32" ht="15.5" x14ac:dyDescent="0.3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4:32" ht="15.5" x14ac:dyDescent="0.3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4:32" ht="15.5" x14ac:dyDescent="0.3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4:32" ht="15.5" x14ac:dyDescent="0.3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4:32" ht="15.5" x14ac:dyDescent="0.3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4:32" ht="15.5" x14ac:dyDescent="0.3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4:32" ht="15.5" x14ac:dyDescent="0.3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4:32" ht="15.5" x14ac:dyDescent="0.3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4:32" ht="15.5" x14ac:dyDescent="0.3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4:32" ht="15.5" x14ac:dyDescent="0.3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4:32" ht="15.5" x14ac:dyDescent="0.3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4:32" ht="15.5" x14ac:dyDescent="0.3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4:32" ht="15.5" x14ac:dyDescent="0.3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4:32" ht="15.5" x14ac:dyDescent="0.3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4:32" ht="15.5" x14ac:dyDescent="0.3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4:32" ht="15.5" x14ac:dyDescent="0.3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4:32" ht="15.5" x14ac:dyDescent="0.3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4:32" ht="15.5" x14ac:dyDescent="0.3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4:32" ht="15.5" x14ac:dyDescent="0.3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4:32" ht="15.5" x14ac:dyDescent="0.3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4:32" ht="15.5" x14ac:dyDescent="0.3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4:32" ht="15.5" x14ac:dyDescent="0.3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4:32" ht="15.5" x14ac:dyDescent="0.3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4:32" ht="15.5" x14ac:dyDescent="0.3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4:32" ht="15.5" x14ac:dyDescent="0.3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4:32" ht="15.5" x14ac:dyDescent="0.3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4:32" ht="15.5" x14ac:dyDescent="0.3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4:32" ht="15.5" x14ac:dyDescent="0.3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4:32" ht="15.5" x14ac:dyDescent="0.3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4:32" ht="15.5" x14ac:dyDescent="0.3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4:32" ht="15.5" x14ac:dyDescent="0.3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4:32" ht="15.5" x14ac:dyDescent="0.3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4:32" ht="15.5" x14ac:dyDescent="0.3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4:32" ht="15.5" x14ac:dyDescent="0.3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4:32" ht="15.5" x14ac:dyDescent="0.3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4:32" ht="15.5" x14ac:dyDescent="0.3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4:32" ht="15.5" x14ac:dyDescent="0.3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4:32" ht="15.5" x14ac:dyDescent="0.3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4:32" ht="15.5" x14ac:dyDescent="0.3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4:32" ht="15.5" x14ac:dyDescent="0.3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4:32" ht="15.5" x14ac:dyDescent="0.3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4:32" ht="15.5" x14ac:dyDescent="0.3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4:32" ht="15.5" x14ac:dyDescent="0.3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4:32" ht="15.5" x14ac:dyDescent="0.3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4:32" ht="15.5" x14ac:dyDescent="0.3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4:32" ht="15.5" x14ac:dyDescent="0.3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4:32" ht="15.5" x14ac:dyDescent="0.3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4:32" ht="15.5" x14ac:dyDescent="0.3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4:32" ht="15.5" x14ac:dyDescent="0.3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4:32" ht="15.5" x14ac:dyDescent="0.3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4:32" ht="15.5" x14ac:dyDescent="0.3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4:32" ht="15.5" x14ac:dyDescent="0.3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4:32" ht="15.5" x14ac:dyDescent="0.3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4:32" ht="15.5" x14ac:dyDescent="0.3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4:32" ht="15.5" x14ac:dyDescent="0.3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4:32" ht="15.5" x14ac:dyDescent="0.3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4:32" ht="15.5" x14ac:dyDescent="0.3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4:32" ht="15.5" x14ac:dyDescent="0.3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4:32" ht="15.5" x14ac:dyDescent="0.3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4:32" ht="15.5" x14ac:dyDescent="0.3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4:32" ht="15.5" x14ac:dyDescent="0.3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4:32" ht="15.5" x14ac:dyDescent="0.3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4:32" ht="15.5" x14ac:dyDescent="0.3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4:32" ht="15.5" x14ac:dyDescent="0.3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4:32" ht="15.5" x14ac:dyDescent="0.3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4:32" ht="15.5" x14ac:dyDescent="0.3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4:32" ht="15.5" x14ac:dyDescent="0.3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4:32" ht="15.5" x14ac:dyDescent="0.3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4:32" ht="15.5" x14ac:dyDescent="0.3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4:32" ht="15.5" x14ac:dyDescent="0.3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4:32" ht="15.5" x14ac:dyDescent="0.3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4:32" ht="15.5" x14ac:dyDescent="0.3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4:32" ht="15.5" x14ac:dyDescent="0.3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4:32" ht="15.5" x14ac:dyDescent="0.3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4:32" ht="15.5" x14ac:dyDescent="0.3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4:32" ht="15.5" x14ac:dyDescent="0.3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4:32" ht="15.5" x14ac:dyDescent="0.3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4:32" ht="15.5" x14ac:dyDescent="0.3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4:32" ht="15.5" x14ac:dyDescent="0.3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4:32" ht="15.5" x14ac:dyDescent="0.3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4:32" ht="15.5" x14ac:dyDescent="0.3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4:32" ht="15.5" x14ac:dyDescent="0.3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4:32" ht="15.5" x14ac:dyDescent="0.3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4:32" ht="15.5" x14ac:dyDescent="0.3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4:32" ht="15.5" x14ac:dyDescent="0.3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4:32" ht="15.5" x14ac:dyDescent="0.3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4:32" ht="15.5" x14ac:dyDescent="0.3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4:32" ht="15.5" x14ac:dyDescent="0.3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4:32" ht="15.5" x14ac:dyDescent="0.3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4:32" ht="15.5" x14ac:dyDescent="0.3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4:32" ht="15.5" x14ac:dyDescent="0.3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4:32" ht="15.5" x14ac:dyDescent="0.3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4:32" ht="15.5" x14ac:dyDescent="0.3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4:32" ht="15.5" x14ac:dyDescent="0.3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4:32" ht="15.5" x14ac:dyDescent="0.3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4:32" ht="15.5" x14ac:dyDescent="0.3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4:32" ht="15.5" x14ac:dyDescent="0.3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4:32" ht="15.5" x14ac:dyDescent="0.3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4:32" ht="15.5" x14ac:dyDescent="0.3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4:32" ht="15.5" x14ac:dyDescent="0.3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4:32" ht="15.5" x14ac:dyDescent="0.3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4:32" ht="15.5" x14ac:dyDescent="0.3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4:32" ht="15.5" x14ac:dyDescent="0.3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4:32" ht="15.5" x14ac:dyDescent="0.3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4:32" ht="15.5" x14ac:dyDescent="0.3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4:32" ht="15.5" x14ac:dyDescent="0.3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4:32" ht="15.5" x14ac:dyDescent="0.3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4:32" ht="15.5" x14ac:dyDescent="0.3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4:32" ht="15.5" x14ac:dyDescent="0.3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4:32" ht="15.5" x14ac:dyDescent="0.3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4:32" ht="15.5" x14ac:dyDescent="0.3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4:32" ht="15.5" x14ac:dyDescent="0.3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4:32" ht="15.5" x14ac:dyDescent="0.3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4:32" ht="15.5" x14ac:dyDescent="0.3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4:32" ht="15.5" x14ac:dyDescent="0.3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4:32" ht="15.5" x14ac:dyDescent="0.3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4:32" ht="15.5" x14ac:dyDescent="0.3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4:32" ht="15.5" x14ac:dyDescent="0.3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4:32" ht="15.5" x14ac:dyDescent="0.3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4:32" ht="15.5" x14ac:dyDescent="0.3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4:32" ht="15.5" x14ac:dyDescent="0.3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4:32" ht="15.5" x14ac:dyDescent="0.3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4:32" ht="15.5" x14ac:dyDescent="0.3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4:32" ht="15.5" x14ac:dyDescent="0.3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4:32" ht="15.5" x14ac:dyDescent="0.3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4:32" ht="15.5" x14ac:dyDescent="0.3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4:32" ht="15.5" x14ac:dyDescent="0.3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4:32" ht="15.5" x14ac:dyDescent="0.3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4:32" ht="15.5" x14ac:dyDescent="0.3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4:32" ht="15.5" x14ac:dyDescent="0.3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4:32" ht="15.5" x14ac:dyDescent="0.3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4:32" ht="15.5" x14ac:dyDescent="0.3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4:32" ht="15.5" x14ac:dyDescent="0.3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4:32" ht="15.5" x14ac:dyDescent="0.3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4:32" ht="15.5" x14ac:dyDescent="0.3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4:32" ht="15.5" x14ac:dyDescent="0.3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4:32" ht="15.5" x14ac:dyDescent="0.3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4:32" ht="15.5" x14ac:dyDescent="0.3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4:32" ht="15.5" x14ac:dyDescent="0.3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4:32" ht="15.5" x14ac:dyDescent="0.3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4:32" ht="15.5" x14ac:dyDescent="0.3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4:32" ht="15.5" x14ac:dyDescent="0.3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4:32" ht="15.5" x14ac:dyDescent="0.3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4:32" ht="15.5" x14ac:dyDescent="0.3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4:32" ht="15.5" x14ac:dyDescent="0.3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4:32" ht="15.5" x14ac:dyDescent="0.3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4:32" ht="15.5" x14ac:dyDescent="0.3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4:32" ht="15.5" x14ac:dyDescent="0.3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4:32" ht="15.5" x14ac:dyDescent="0.3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4:32" ht="15.5" x14ac:dyDescent="0.3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4:32" ht="15.5" x14ac:dyDescent="0.3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4:32" ht="15.5" x14ac:dyDescent="0.3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4:32" ht="15.5" x14ac:dyDescent="0.3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4:32" ht="15.5" x14ac:dyDescent="0.3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4:32" ht="15.5" x14ac:dyDescent="0.3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4:32" ht="15.5" x14ac:dyDescent="0.3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4:32" ht="15.5" x14ac:dyDescent="0.3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4:32" ht="15.5" x14ac:dyDescent="0.3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4:32" ht="15.5" x14ac:dyDescent="0.3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4:32" ht="15.5" x14ac:dyDescent="0.3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4:32" ht="15.5" x14ac:dyDescent="0.3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4:32" ht="15.5" x14ac:dyDescent="0.3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4:32" ht="15.5" x14ac:dyDescent="0.3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4:32" ht="15.5" x14ac:dyDescent="0.3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4:32" ht="15.5" x14ac:dyDescent="0.3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4:32" ht="15.5" x14ac:dyDescent="0.3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4:32" ht="15.5" x14ac:dyDescent="0.3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4:32" ht="15.5" x14ac:dyDescent="0.3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4:32" ht="15.5" x14ac:dyDescent="0.3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4:32" ht="15.5" x14ac:dyDescent="0.3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4:32" ht="15.5" x14ac:dyDescent="0.3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4:32" ht="15.5" x14ac:dyDescent="0.3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4:32" ht="15.5" x14ac:dyDescent="0.3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4:32" ht="15.5" x14ac:dyDescent="0.3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4:32" ht="15.5" x14ac:dyDescent="0.3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4:32" ht="15.5" x14ac:dyDescent="0.3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4:32" ht="15.5" x14ac:dyDescent="0.3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4:32" ht="15.5" x14ac:dyDescent="0.3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4:32" ht="15.5" x14ac:dyDescent="0.3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4:32" ht="15.5" x14ac:dyDescent="0.3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4:32" ht="15.5" x14ac:dyDescent="0.3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4:32" ht="15.5" x14ac:dyDescent="0.3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4:32" ht="15.5" x14ac:dyDescent="0.3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4:32" ht="15.5" x14ac:dyDescent="0.3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4:32" ht="15.5" x14ac:dyDescent="0.3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4:32" ht="15.5" x14ac:dyDescent="0.3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4:32" ht="15.5" x14ac:dyDescent="0.3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4:32" ht="15.5" x14ac:dyDescent="0.3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4:32" ht="15.5" x14ac:dyDescent="0.3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4:32" ht="15.5" x14ac:dyDescent="0.3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4:32" ht="15.5" x14ac:dyDescent="0.3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4:32" ht="15.5" x14ac:dyDescent="0.3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4:32" ht="15.5" x14ac:dyDescent="0.3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4:32" ht="15.5" x14ac:dyDescent="0.3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4:32" ht="15.5" x14ac:dyDescent="0.3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4:32" ht="15.5" x14ac:dyDescent="0.3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4:32" ht="15.5" x14ac:dyDescent="0.3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4:32" ht="15.5" x14ac:dyDescent="0.3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4:32" ht="15.5" x14ac:dyDescent="0.3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4:32" ht="15.5" x14ac:dyDescent="0.3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4:32" ht="15.5" x14ac:dyDescent="0.3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4:32" ht="15.5" x14ac:dyDescent="0.3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4:32" ht="15.5" x14ac:dyDescent="0.3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4:32" ht="15.5" x14ac:dyDescent="0.3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4:32" ht="15.5" x14ac:dyDescent="0.3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4:32" ht="15.5" x14ac:dyDescent="0.3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4:32" ht="15.5" x14ac:dyDescent="0.3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4:32" ht="15.5" x14ac:dyDescent="0.3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4:32" ht="15.5" x14ac:dyDescent="0.3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4:32" ht="15.5" x14ac:dyDescent="0.3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4:32" ht="15.5" x14ac:dyDescent="0.3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4:32" ht="15.5" x14ac:dyDescent="0.3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4:32" ht="15.5" x14ac:dyDescent="0.3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4:32" ht="15.5" x14ac:dyDescent="0.3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4:32" ht="15.5" x14ac:dyDescent="0.3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4:32" ht="15.5" x14ac:dyDescent="0.3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4:32" ht="15.5" x14ac:dyDescent="0.3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4:32" ht="15.5" x14ac:dyDescent="0.3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4:32" ht="15.5" x14ac:dyDescent="0.3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4:32" ht="15.5" x14ac:dyDescent="0.3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4:32" ht="15.5" x14ac:dyDescent="0.3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4:32" ht="15.5" x14ac:dyDescent="0.3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4:32" ht="15.5" x14ac:dyDescent="0.3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4:32" ht="15.5" x14ac:dyDescent="0.3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4:32" ht="15.5" x14ac:dyDescent="0.3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4:32" ht="15.5" x14ac:dyDescent="0.3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4:32" ht="15.5" x14ac:dyDescent="0.3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4:32" ht="15.5" x14ac:dyDescent="0.3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4:32" ht="15.5" x14ac:dyDescent="0.35"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4:32" ht="15.5" x14ac:dyDescent="0.35"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4:32" ht="15.5" x14ac:dyDescent="0.35"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4:32" ht="15.5" x14ac:dyDescent="0.35"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4:32" ht="15.5" x14ac:dyDescent="0.35"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4:32" ht="15.5" x14ac:dyDescent="0.35"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4:32" ht="15.5" x14ac:dyDescent="0.35"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4:32" ht="15.5" x14ac:dyDescent="0.35"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</sheetData>
  <mergeCells count="43">
    <mergeCell ref="A13:C13"/>
    <mergeCell ref="D13:F13"/>
    <mergeCell ref="H13:J13"/>
    <mergeCell ref="A23:M23"/>
    <mergeCell ref="A24:M24"/>
    <mergeCell ref="H16:J16"/>
    <mergeCell ref="K16:M16"/>
    <mergeCell ref="A11:C11"/>
    <mergeCell ref="D11:F11"/>
    <mergeCell ref="H11:J11"/>
    <mergeCell ref="A12:C12"/>
    <mergeCell ref="D12:F12"/>
    <mergeCell ref="H12:J12"/>
    <mergeCell ref="A26:M26"/>
    <mergeCell ref="A27:M27"/>
    <mergeCell ref="A29:M29"/>
    <mergeCell ref="H9:J9"/>
    <mergeCell ref="L9:M9"/>
    <mergeCell ref="L12:M12"/>
    <mergeCell ref="L13:M13"/>
    <mergeCell ref="L14:M14"/>
    <mergeCell ref="L11:M11"/>
    <mergeCell ref="A18:H18"/>
    <mergeCell ref="I18:M18"/>
    <mergeCell ref="A10:C10"/>
    <mergeCell ref="H10:J10"/>
    <mergeCell ref="L10:M10"/>
    <mergeCell ref="D10:F10"/>
    <mergeCell ref="A9:C9"/>
    <mergeCell ref="H7:J7"/>
    <mergeCell ref="L7:M7"/>
    <mergeCell ref="A1:M1"/>
    <mergeCell ref="A2:M2"/>
    <mergeCell ref="A3:M3"/>
    <mergeCell ref="A6:F6"/>
    <mergeCell ref="H6:M6"/>
    <mergeCell ref="A7:C7"/>
    <mergeCell ref="D7:F7"/>
    <mergeCell ref="A8:C8"/>
    <mergeCell ref="D8:F8"/>
    <mergeCell ref="H8:J8"/>
    <mergeCell ref="L8:M8"/>
    <mergeCell ref="D9:F9"/>
  </mergeCell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8"/>
  <sheetViews>
    <sheetView workbookViewId="0"/>
  </sheetViews>
  <sheetFormatPr defaultColWidth="11.25" defaultRowHeight="15" customHeight="1" x14ac:dyDescent="0.35"/>
  <cols>
    <col min="1" max="26" width="10.6640625" customWidth="1"/>
  </cols>
  <sheetData>
    <row r="1" spans="1:13" ht="15.5" x14ac:dyDescent="0.3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x14ac:dyDescent="0.45">
      <c r="A2" s="144" t="s">
        <v>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</row>
    <row r="3" spans="1:13" ht="15.5" x14ac:dyDescent="0.35">
      <c r="A3" s="147" t="s">
        <v>46</v>
      </c>
      <c r="B3" s="118"/>
      <c r="C3" s="119"/>
      <c r="D3" s="148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15.5" x14ac:dyDescent="0.35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15.5" x14ac:dyDescent="0.35">
      <c r="A5" s="159" t="s">
        <v>47</v>
      </c>
      <c r="B5" s="145"/>
      <c r="C5" s="145"/>
      <c r="D5" s="145"/>
      <c r="E5" s="145"/>
      <c r="F5" s="146"/>
      <c r="G5" s="160"/>
      <c r="H5" s="159" t="s">
        <v>48</v>
      </c>
      <c r="I5" s="145"/>
      <c r="J5" s="145"/>
      <c r="K5" s="145"/>
      <c r="L5" s="145"/>
      <c r="M5" s="146"/>
    </row>
    <row r="6" spans="1:13" ht="15.5" x14ac:dyDescent="0.35">
      <c r="A6" s="147" t="s">
        <v>49</v>
      </c>
      <c r="B6" s="118"/>
      <c r="C6" s="119"/>
      <c r="D6" s="148"/>
      <c r="E6" s="149"/>
      <c r="F6" s="150"/>
      <c r="G6" s="161"/>
      <c r="H6" s="147" t="s">
        <v>50</v>
      </c>
      <c r="I6" s="118"/>
      <c r="J6" s="119"/>
      <c r="K6" s="148"/>
      <c r="L6" s="149"/>
      <c r="M6" s="150"/>
    </row>
    <row r="7" spans="1:13" ht="15.5" x14ac:dyDescent="0.35">
      <c r="A7" s="151" t="s">
        <v>51</v>
      </c>
      <c r="B7" s="123"/>
      <c r="C7" s="124"/>
      <c r="D7" s="152"/>
      <c r="E7" s="123"/>
      <c r="F7" s="124"/>
      <c r="G7" s="161"/>
      <c r="H7" s="151" t="s">
        <v>52</v>
      </c>
      <c r="I7" s="123"/>
      <c r="J7" s="124"/>
      <c r="K7" s="152"/>
      <c r="L7" s="123"/>
      <c r="M7" s="124"/>
    </row>
    <row r="8" spans="1:13" ht="15.5" x14ac:dyDescent="0.35">
      <c r="A8" s="151" t="s">
        <v>53</v>
      </c>
      <c r="B8" s="123"/>
      <c r="C8" s="124"/>
      <c r="D8" s="152"/>
      <c r="E8" s="123"/>
      <c r="F8" s="124"/>
      <c r="G8" s="161"/>
      <c r="H8" s="151" t="s">
        <v>54</v>
      </c>
      <c r="I8" s="123"/>
      <c r="J8" s="124"/>
      <c r="K8" s="152"/>
      <c r="L8" s="123"/>
      <c r="M8" s="124"/>
    </row>
    <row r="9" spans="1:13" ht="15.5" x14ac:dyDescent="0.35">
      <c r="A9" s="151" t="s">
        <v>55</v>
      </c>
      <c r="B9" s="123"/>
      <c r="C9" s="124"/>
      <c r="D9" s="152"/>
      <c r="E9" s="123"/>
      <c r="F9" s="124"/>
      <c r="G9" s="162"/>
      <c r="H9" s="153" t="s">
        <v>56</v>
      </c>
      <c r="I9" s="154"/>
      <c r="J9" s="155"/>
      <c r="K9" s="156"/>
      <c r="L9" s="154"/>
      <c r="M9" s="155"/>
    </row>
    <row r="10" spans="1:13" ht="15.5" x14ac:dyDescent="0.3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ht="15" customHeight="1" x14ac:dyDescent="0.45">
      <c r="A11" s="198" t="s">
        <v>75</v>
      </c>
      <c r="B11" s="118"/>
      <c r="C11" s="118"/>
      <c r="D11" s="118"/>
      <c r="E11" s="118"/>
      <c r="F11" s="179"/>
      <c r="G11" s="66"/>
      <c r="H11" s="199" t="s">
        <v>76</v>
      </c>
      <c r="I11" s="118"/>
      <c r="J11" s="118"/>
      <c r="K11" s="118"/>
      <c r="L11" s="118"/>
      <c r="M11" s="119"/>
    </row>
    <row r="12" spans="1:13" ht="15.5" x14ac:dyDescent="0.35">
      <c r="A12" s="172" t="s">
        <v>77</v>
      </c>
      <c r="B12" s="123"/>
      <c r="C12" s="124"/>
      <c r="D12" s="172" t="s">
        <v>78</v>
      </c>
      <c r="E12" s="123"/>
      <c r="F12" s="124"/>
      <c r="G12" s="65"/>
      <c r="H12" s="172" t="s">
        <v>76</v>
      </c>
      <c r="I12" s="123"/>
      <c r="J12" s="124"/>
      <c r="K12" s="43" t="s">
        <v>79</v>
      </c>
      <c r="L12" s="172" t="s">
        <v>80</v>
      </c>
      <c r="M12" s="124"/>
    </row>
    <row r="13" spans="1:13" ht="15.5" x14ac:dyDescent="0.35">
      <c r="A13" s="169" t="s">
        <v>15</v>
      </c>
      <c r="B13" s="123"/>
      <c r="C13" s="124"/>
      <c r="D13" s="168">
        <f>COUNTIF('Step 2 - Attendee Details'!G26:J125, "Workshops and Show")</f>
        <v>0</v>
      </c>
      <c r="E13" s="123"/>
      <c r="F13" s="124"/>
      <c r="G13" s="65"/>
      <c r="H13" s="169" t="s">
        <v>15</v>
      </c>
      <c r="I13" s="123"/>
      <c r="J13" s="124"/>
      <c r="K13" s="67">
        <v>60</v>
      </c>
      <c r="L13" s="170">
        <f t="shared" ref="L13:L17" si="0">SUM(D13*K13)</f>
        <v>0</v>
      </c>
      <c r="M13" s="124"/>
    </row>
    <row r="14" spans="1:13" ht="15.5" x14ac:dyDescent="0.35">
      <c r="A14" s="169" t="s">
        <v>16</v>
      </c>
      <c r="B14" s="123"/>
      <c r="C14" s="124"/>
      <c r="D14" s="168">
        <f>COUNTIF('Step 2 - Attendee Details'!G26:J127, "Workshops and Perform")</f>
        <v>0</v>
      </c>
      <c r="E14" s="123"/>
      <c r="F14" s="124"/>
      <c r="G14" s="1"/>
      <c r="H14" s="169" t="s">
        <v>16</v>
      </c>
      <c r="I14" s="123"/>
      <c r="J14" s="124"/>
      <c r="K14" s="67">
        <v>75</v>
      </c>
      <c r="L14" s="170">
        <f t="shared" si="0"/>
        <v>0</v>
      </c>
      <c r="M14" s="124"/>
    </row>
    <row r="15" spans="1:13" ht="15.5" x14ac:dyDescent="0.35">
      <c r="A15" s="169" t="s">
        <v>72</v>
      </c>
      <c r="B15" s="123"/>
      <c r="C15" s="124"/>
      <c r="D15" s="168">
        <f>COUNTIF('Step 2 - Attendee Details'!G26:J128, "teachers fri pass")</f>
        <v>0</v>
      </c>
      <c r="E15" s="123"/>
      <c r="F15" s="124"/>
      <c r="G15" s="1"/>
      <c r="H15" s="169" t="s">
        <v>72</v>
      </c>
      <c r="I15" s="123"/>
      <c r="J15" s="124"/>
      <c r="K15" s="67">
        <v>80</v>
      </c>
      <c r="L15" s="170">
        <f t="shared" si="0"/>
        <v>0</v>
      </c>
      <c r="M15" s="124"/>
    </row>
    <row r="16" spans="1:13" ht="15.5" x14ac:dyDescent="0.35">
      <c r="A16" s="169" t="s">
        <v>81</v>
      </c>
      <c r="B16" s="123"/>
      <c r="C16" s="124"/>
      <c r="D16" s="168">
        <f>COUNTIF('Step 2 - Attendee Details'!G25:J128, "Resonate full pass")</f>
        <v>0</v>
      </c>
      <c r="E16" s="123"/>
      <c r="F16" s="124"/>
      <c r="G16" s="1"/>
      <c r="H16" s="169" t="s">
        <v>81</v>
      </c>
      <c r="I16" s="123"/>
      <c r="J16" s="124"/>
      <c r="K16" s="67">
        <v>290</v>
      </c>
      <c r="L16" s="170">
        <f t="shared" si="0"/>
        <v>0</v>
      </c>
      <c r="M16" s="124"/>
    </row>
    <row r="17" spans="1:26" ht="15.5" x14ac:dyDescent="0.35">
      <c r="A17" s="169" t="s">
        <v>20</v>
      </c>
      <c r="B17" s="123"/>
      <c r="C17" s="124"/>
      <c r="D17" s="168">
        <f>COUNTIF('Step 2 - Attendee Details'!G26:J129, "teachers pass")</f>
        <v>0</v>
      </c>
      <c r="E17" s="123"/>
      <c r="F17" s="124"/>
      <c r="G17" s="1"/>
      <c r="H17" s="169" t="s">
        <v>20</v>
      </c>
      <c r="I17" s="123"/>
      <c r="J17" s="124"/>
      <c r="K17" s="67">
        <v>180</v>
      </c>
      <c r="L17" s="170">
        <f t="shared" si="0"/>
        <v>0</v>
      </c>
      <c r="M17" s="124"/>
    </row>
    <row r="18" spans="1:26" ht="15.5" x14ac:dyDescent="0.35">
      <c r="A18" s="6"/>
      <c r="B18" s="1"/>
      <c r="C18" s="1"/>
      <c r="D18" s="1"/>
      <c r="F18" s="1"/>
      <c r="G18" s="1"/>
      <c r="H18" s="1"/>
      <c r="I18" s="1"/>
      <c r="K18" s="68" t="s">
        <v>82</v>
      </c>
      <c r="L18" s="185">
        <f>SUM(L13:L17)</f>
        <v>0</v>
      </c>
      <c r="M18" s="124"/>
    </row>
    <row r="19" spans="1:26" ht="15.5" x14ac:dyDescent="0.3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</row>
    <row r="20" spans="1:26" ht="15.5" x14ac:dyDescent="0.35">
      <c r="A20" s="6"/>
      <c r="B20" s="1"/>
      <c r="C20" s="1"/>
      <c r="D20" s="1"/>
      <c r="E20" s="1"/>
      <c r="F20" s="1"/>
      <c r="G20" s="1"/>
      <c r="H20" s="202" t="s">
        <v>86</v>
      </c>
      <c r="I20" s="123"/>
      <c r="J20" s="124"/>
      <c r="K20" s="203">
        <f>IF('Step 1 - School Details'!J23="yes",110,0)</f>
        <v>0</v>
      </c>
      <c r="L20" s="123"/>
      <c r="M20" s="124"/>
    </row>
    <row r="21" spans="1:26" ht="18.5" x14ac:dyDescent="0.45">
      <c r="A21" s="6"/>
      <c r="B21" s="1"/>
      <c r="C21" s="1"/>
      <c r="E21" s="1"/>
      <c r="F21" s="1"/>
      <c r="G21" s="1"/>
      <c r="H21" s="200" t="s">
        <v>83</v>
      </c>
      <c r="I21" s="123"/>
      <c r="J21" s="124"/>
      <c r="K21" s="201">
        <f>SUM(K18:L20)</f>
        <v>0</v>
      </c>
      <c r="L21" s="123"/>
      <c r="M21" s="124"/>
    </row>
    <row r="22" spans="1:26" ht="15.5" x14ac:dyDescent="0.3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26" ht="15.5" x14ac:dyDescent="0.35">
      <c r="A23" s="58" t="s">
        <v>87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59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5.5" x14ac:dyDescent="0.35">
      <c r="A24" s="5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59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5.5" x14ac:dyDescent="0.35">
      <c r="A25" s="73" t="s">
        <v>88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1:26" ht="15.5" x14ac:dyDescent="0.3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</row>
    <row r="27" spans="1:26" ht="15.5" x14ac:dyDescent="0.35">
      <c r="A27" s="73" t="s">
        <v>89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</row>
    <row r="28" spans="1:26" ht="15.5" x14ac:dyDescent="0.35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</row>
    <row r="29" spans="1:26" ht="15.5" x14ac:dyDescent="0.35">
      <c r="A29" s="73" t="s">
        <v>90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</row>
    <row r="30" spans="1:26" ht="15.5" x14ac:dyDescent="0.35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</row>
    <row r="31" spans="1:26" ht="15.5" x14ac:dyDescent="0.35">
      <c r="A31" s="73" t="s">
        <v>91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1:26" ht="15.5" x14ac:dyDescent="0.3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</row>
    <row r="33" spans="1:13" ht="15.5" x14ac:dyDescent="0.35">
      <c r="A33" s="6" t="s">
        <v>92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1:13" ht="15.5" x14ac:dyDescent="0.35">
      <c r="A34" s="6" t="s">
        <v>93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1:13" ht="15.5" x14ac:dyDescent="0.35">
      <c r="A35" s="6" t="s">
        <v>94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1:13" ht="15.5" x14ac:dyDescent="0.35">
      <c r="A36" s="6" t="s">
        <v>95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1:13" ht="15.5" x14ac:dyDescent="0.35">
      <c r="A37" s="6" t="s">
        <v>96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1:13" ht="15.5" x14ac:dyDescent="0.35">
      <c r="A38" s="6" t="s">
        <v>97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1:13" ht="15.5" x14ac:dyDescent="0.3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1:13" ht="15.5" x14ac:dyDescent="0.35">
      <c r="A40" s="58" t="s">
        <v>98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1:13" ht="15.5" x14ac:dyDescent="0.35">
      <c r="A41" s="6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1:13" ht="15.5" x14ac:dyDescent="0.35">
      <c r="A42" s="6" t="s">
        <v>100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1:13" ht="15.5" x14ac:dyDescent="0.35">
      <c r="A43" s="6" t="s">
        <v>101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1:13" ht="15.5" x14ac:dyDescent="0.3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1:13" ht="15.5" x14ac:dyDescent="0.3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1:13" ht="15.5" x14ac:dyDescent="0.35">
      <c r="A46" s="6" t="s">
        <v>102</v>
      </c>
      <c r="B46" s="1"/>
      <c r="C46" s="1"/>
      <c r="D46" s="1"/>
      <c r="E46" s="1"/>
      <c r="F46" s="1"/>
      <c r="G46" s="1"/>
      <c r="H46" s="1"/>
      <c r="I46" s="1" t="s">
        <v>103</v>
      </c>
      <c r="J46" s="1"/>
      <c r="K46" s="1"/>
      <c r="L46" s="1"/>
      <c r="M46" s="5"/>
    </row>
    <row r="47" spans="1:13" ht="15.5" x14ac:dyDescent="0.3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1:13" ht="15.5" x14ac:dyDescent="0.3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</sheetData>
  <mergeCells count="54">
    <mergeCell ref="H21:J21"/>
    <mergeCell ref="K21:M21"/>
    <mergeCell ref="A14:C14"/>
    <mergeCell ref="D14:F14"/>
    <mergeCell ref="H14:J14"/>
    <mergeCell ref="L14:M14"/>
    <mergeCell ref="H20:J20"/>
    <mergeCell ref="K20:M20"/>
    <mergeCell ref="L18:M18"/>
    <mergeCell ref="K6:M6"/>
    <mergeCell ref="A7:C7"/>
    <mergeCell ref="D7:F7"/>
    <mergeCell ref="H7:J7"/>
    <mergeCell ref="K7:M7"/>
    <mergeCell ref="H11:M11"/>
    <mergeCell ref="H12:J12"/>
    <mergeCell ref="L12:M12"/>
    <mergeCell ref="H9:J9"/>
    <mergeCell ref="K9:M9"/>
    <mergeCell ref="H13:J13"/>
    <mergeCell ref="L13:M13"/>
    <mergeCell ref="A17:C17"/>
    <mergeCell ref="D17:F17"/>
    <mergeCell ref="H17:J17"/>
    <mergeCell ref="L17:M17"/>
    <mergeCell ref="A15:C15"/>
    <mergeCell ref="D15:F15"/>
    <mergeCell ref="H15:J15"/>
    <mergeCell ref="L15:M15"/>
    <mergeCell ref="D16:F16"/>
    <mergeCell ref="H16:J16"/>
    <mergeCell ref="L16:M16"/>
    <mergeCell ref="A16:C16"/>
    <mergeCell ref="A11:F11"/>
    <mergeCell ref="A12:C12"/>
    <mergeCell ref="D12:F12"/>
    <mergeCell ref="A13:C13"/>
    <mergeCell ref="D13:F13"/>
    <mergeCell ref="A2:M2"/>
    <mergeCell ref="A3:C3"/>
    <mergeCell ref="D3:M3"/>
    <mergeCell ref="A4:M4"/>
    <mergeCell ref="A5:F5"/>
    <mergeCell ref="G5:G9"/>
    <mergeCell ref="H5:M5"/>
    <mergeCell ref="A8:C8"/>
    <mergeCell ref="D8:F8"/>
    <mergeCell ref="A9:C9"/>
    <mergeCell ref="D9:F9"/>
    <mergeCell ref="H8:J8"/>
    <mergeCell ref="K8:M8"/>
    <mergeCell ref="A6:C6"/>
    <mergeCell ref="D6:F6"/>
    <mergeCell ref="H6:J6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Step 1 - School Details</vt:lpstr>
      <vt:lpstr>Step 2 - Attendee Details</vt:lpstr>
      <vt:lpstr>Step 3 - Summary</vt:lpstr>
      <vt:lpstr>OFFICE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Wye-Jones</dc:creator>
  <cp:lastModifiedBy>Angela Lau</cp:lastModifiedBy>
  <dcterms:created xsi:type="dcterms:W3CDTF">2023-10-18T00:44:01Z</dcterms:created>
  <dcterms:modified xsi:type="dcterms:W3CDTF">2026-02-16T02:26:55Z</dcterms:modified>
</cp:coreProperties>
</file>